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/>
  <xr:revisionPtr revIDLastSave="0" documentId="13_ncr:1_{F6F2468B-13DE-4998-9A10-E0377FBD00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l 1 Luglio 2026" sheetId="31" r:id="rId1"/>
  </sheets>
  <definedNames>
    <definedName name="_xlnm.Print_Area" localSheetId="0">'dal 1 Luglio 2026'!$B$1:$V$40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1" i="31" l="1"/>
  <c r="L20" i="31"/>
  <c r="L19" i="31"/>
  <c r="U20" i="31" l="1"/>
  <c r="T31" i="31" l="1"/>
  <c r="V31" i="31"/>
  <c r="U31" i="31"/>
  <c r="T20" i="31"/>
  <c r="V20" i="31"/>
  <c r="S19" i="31"/>
  <c r="R19" i="31"/>
  <c r="Q19" i="31"/>
  <c r="P19" i="31"/>
  <c r="O19" i="31"/>
  <c r="F30" i="31" l="1"/>
  <c r="F31" i="31"/>
  <c r="F32" i="31"/>
  <c r="N19" i="31" l="1"/>
  <c r="N20" i="31" l="1"/>
  <c r="M20" i="31"/>
  <c r="N21" i="31"/>
  <c r="M21" i="31"/>
  <c r="M19" i="31"/>
  <c r="I33" i="31" l="1"/>
  <c r="H33" i="31"/>
  <c r="G33" i="31"/>
  <c r="F33" i="31"/>
  <c r="O34" i="31" l="1"/>
  <c r="L34" i="31"/>
  <c r="I34" i="31"/>
  <c r="H34" i="31"/>
  <c r="G34" i="31"/>
  <c r="F34" i="31"/>
  <c r="E34" i="31"/>
  <c r="D34" i="31"/>
  <c r="C34" i="31"/>
  <c r="S30" i="31"/>
  <c r="Q30" i="31"/>
  <c r="O30" i="31"/>
  <c r="R30" i="31" l="1"/>
  <c r="P30" i="31" l="1"/>
  <c r="E32" i="31"/>
  <c r="N32" i="31" s="1"/>
  <c r="D32" i="31"/>
  <c r="M32" i="31" s="1"/>
  <c r="C32" i="31"/>
  <c r="L32" i="31" s="1"/>
  <c r="E31" i="31"/>
  <c r="N31" i="31" s="1"/>
  <c r="D31" i="31"/>
  <c r="M31" i="31" s="1"/>
  <c r="C31" i="31"/>
  <c r="L31" i="31" s="1"/>
  <c r="E30" i="31"/>
  <c r="N30" i="31" s="1"/>
  <c r="D30" i="31"/>
  <c r="M30" i="31" s="1"/>
  <c r="C30" i="31"/>
  <c r="L30" i="31" s="1"/>
  <c r="L33" i="31"/>
  <c r="E33" i="31"/>
  <c r="D33" i="31"/>
  <c r="C33" i="31"/>
  <c r="B32" i="31"/>
  <c r="B31" i="31"/>
  <c r="B30" i="31"/>
  <c r="L22" i="31"/>
  <c r="B28" i="31" l="1"/>
</calcChain>
</file>

<file path=xl/sharedStrings.xml><?xml version="1.0" encoding="utf-8"?>
<sst xmlns="http://schemas.openxmlformats.org/spreadsheetml/2006/main" count="111" uniqueCount="53">
  <si>
    <t>UC3</t>
  </si>
  <si>
    <t>UC6</t>
  </si>
  <si>
    <t>fascia F1</t>
  </si>
  <si>
    <t>fascia F2</t>
  </si>
  <si>
    <t>fascia F3</t>
  </si>
  <si>
    <t xml:space="preserve"> Valori al netto delle imposte</t>
  </si>
  <si>
    <r>
      <t xml:space="preserve">  Fascia F1</t>
    </r>
    <r>
      <rPr>
        <sz val="9"/>
        <rFont val="Calibri"/>
        <family val="2"/>
      </rPr>
      <t>: dalle 8 alle 19 nei giorni dal lunedì al venerdì, escluse le festività nazionali</t>
    </r>
  </si>
  <si>
    <r>
      <t xml:space="preserve">  Fascia F2</t>
    </r>
    <r>
      <rPr>
        <sz val="9"/>
        <rFont val="Calibri"/>
        <family val="2"/>
      </rPr>
      <t>: dalle 7 alle 8 e dalle 19 alle 23 nei giorni dal lunedì al venerdì e dalle 7 alle 23 del sabato, escluse le festività nazionali</t>
    </r>
  </si>
  <si>
    <r>
      <t xml:space="preserve">  Fascia F3</t>
    </r>
    <r>
      <rPr>
        <sz val="9"/>
        <rFont val="Calibri"/>
        <family val="2"/>
      </rPr>
      <t>: dalle 23 alle 7 nei giorni dal lunedì al sabato e tutte le ore dei giorni di domenica e festività nazionali</t>
    </r>
  </si>
  <si>
    <t>Materia energia</t>
  </si>
  <si>
    <t>Trasporto e gestione del contatore</t>
  </si>
  <si>
    <t xml:space="preserve">- </t>
  </si>
  <si>
    <t>DIS</t>
  </si>
  <si>
    <t>TRAS</t>
  </si>
  <si>
    <t>MIS</t>
  </si>
  <si>
    <t>Sconto bolletta elettronica</t>
  </si>
  <si>
    <t>Ai clienti che ricevono la bolletta in formato elettronico e la pagano con addebito automatico è applicato uno sconto di 6,60 euro/anno.</t>
  </si>
  <si>
    <t>Quota energia (euro/kWh)</t>
  </si>
  <si>
    <t>Quota fissa (euro/anno)</t>
  </si>
  <si>
    <t>Quota potenza (euro/kW/anno)</t>
  </si>
  <si>
    <r>
      <t xml:space="preserve"> - Trasporto e gestione del contatore</t>
    </r>
    <r>
      <rPr>
        <sz val="9"/>
        <rFont val="Calibri"/>
        <family val="2"/>
      </rPr>
      <t>: distribuzione (DIS), trasmissione (TRAS), misura (MIS), perequazione (UC3), qualità (UC6)</t>
    </r>
  </si>
  <si>
    <t xml:space="preserve"> energia elettrica</t>
  </si>
  <si>
    <r>
      <t xml:space="preserve"> - Oneri di sistema</t>
    </r>
    <r>
      <rPr>
        <sz val="9"/>
        <rFont val="Calibri"/>
        <family val="2"/>
      </rPr>
      <t>: componenti A</t>
    </r>
    <r>
      <rPr>
        <vertAlign val="subscript"/>
        <sz val="9"/>
        <rFont val="Calibri"/>
        <family val="2"/>
      </rPr>
      <t>SOS</t>
    </r>
    <r>
      <rPr>
        <sz val="9"/>
        <rFont val="Calibri"/>
        <family val="2"/>
      </rPr>
      <t xml:space="preserve"> e A</t>
    </r>
    <r>
      <rPr>
        <vertAlign val="subscript"/>
        <sz val="9"/>
        <rFont val="Calibri"/>
        <family val="2"/>
      </rPr>
      <t>RIM</t>
    </r>
  </si>
  <si>
    <t>(1) Utenze diverse dalle utenze domestiche, con meno di 10 dipendenti e un fatturato annuo o un totale di bilancio non superiore a 2 milioni di euro</t>
  </si>
  <si>
    <r>
      <t>*</t>
    </r>
    <r>
      <rPr>
        <sz val="10"/>
        <rFont val="Calibri"/>
        <family val="2"/>
      </rPr>
      <t xml:space="preserve"> </t>
    </r>
    <r>
      <rPr>
        <i/>
        <sz val="10"/>
        <rFont val="Calibri"/>
        <family val="2"/>
      </rPr>
      <t>Valori per A</t>
    </r>
    <r>
      <rPr>
        <i/>
        <vertAlign val="subscript"/>
        <sz val="10"/>
        <rFont val="Calibri"/>
        <family val="2"/>
      </rPr>
      <t>SOS</t>
    </r>
    <r>
      <rPr>
        <i/>
        <sz val="10"/>
        <rFont val="Calibri"/>
        <family val="2"/>
      </rPr>
      <t xml:space="preserve"> non agevolata (classe 0)</t>
    </r>
  </si>
  <si>
    <t>(2) Utenze diverse dalle utenze domestiche, con numero di dipendenti fra 10 e 50 e/o un fatturato annuo o un totale di bilancio tra 2 e 10 milioni di euro</t>
  </si>
  <si>
    <r>
      <t>C</t>
    </r>
    <r>
      <rPr>
        <i/>
        <vertAlign val="subscript"/>
        <sz val="12"/>
        <color theme="0" tint="-0.499984740745262"/>
        <rFont val="Calibri"/>
        <family val="2"/>
        <scheme val="minor"/>
      </rPr>
      <t>EL</t>
    </r>
  </si>
  <si>
    <r>
      <t>C</t>
    </r>
    <r>
      <rPr>
        <i/>
        <vertAlign val="subscript"/>
        <sz val="12"/>
        <color theme="0" tint="-0.499984740745262"/>
        <rFont val="Calibri"/>
        <family val="2"/>
        <scheme val="minor"/>
      </rPr>
      <t>DISP</t>
    </r>
  </si>
  <si>
    <t>α</t>
  </si>
  <si>
    <r>
      <t>C</t>
    </r>
    <r>
      <rPr>
        <i/>
        <vertAlign val="subscript"/>
        <sz val="12"/>
        <color theme="0" tint="-0.499984740745262"/>
        <rFont val="Calibri"/>
        <family val="2"/>
        <scheme val="minor"/>
      </rPr>
      <t>CM</t>
    </r>
  </si>
  <si>
    <r>
      <t>C</t>
    </r>
    <r>
      <rPr>
        <i/>
        <vertAlign val="subscript"/>
        <sz val="12"/>
        <color theme="0" tint="-0.499984740745262"/>
        <rFont val="Calibri"/>
        <family val="2"/>
        <scheme val="minor"/>
      </rPr>
      <t>SB</t>
    </r>
  </si>
  <si>
    <r>
      <t>C</t>
    </r>
    <r>
      <rPr>
        <i/>
        <vertAlign val="subscript"/>
        <sz val="12"/>
        <color theme="0" tint="-0.499984740745262"/>
        <rFont val="Calibri"/>
        <family val="2"/>
        <scheme val="minor"/>
      </rPr>
      <t>COM</t>
    </r>
  </si>
  <si>
    <r>
      <t>C</t>
    </r>
    <r>
      <rPr>
        <i/>
        <vertAlign val="subscript"/>
        <sz val="12"/>
        <color theme="0" tint="-0.499984740745262"/>
        <rFont val="Calibri"/>
        <family val="2"/>
        <scheme val="minor"/>
      </rPr>
      <t>PSTG</t>
    </r>
  </si>
  <si>
    <r>
      <t xml:space="preserve"> - </t>
    </r>
    <r>
      <rPr>
        <b/>
        <sz val="9"/>
        <rFont val="Calibri"/>
        <family val="2"/>
      </rPr>
      <t>Materia energia</t>
    </r>
    <r>
      <rPr>
        <sz val="9"/>
        <rFont val="Calibri"/>
        <family val="2"/>
      </rPr>
      <t>: energia (C</t>
    </r>
    <r>
      <rPr>
        <vertAlign val="subscript"/>
        <sz val="9"/>
        <rFont val="Calibri"/>
        <family val="2"/>
      </rPr>
      <t>EL</t>
    </r>
    <r>
      <rPr>
        <sz val="9"/>
        <rFont val="Calibri"/>
        <family val="2"/>
      </rPr>
      <t>), dispacciamento (C</t>
    </r>
    <r>
      <rPr>
        <vertAlign val="subscript"/>
        <sz val="9"/>
        <rFont val="Calibri"/>
        <family val="2"/>
      </rPr>
      <t>DISP</t>
    </r>
    <r>
      <rPr>
        <sz val="9"/>
        <rFont val="Calibri"/>
        <family val="2"/>
      </rPr>
      <t>), commercializzazione (C</t>
    </r>
    <r>
      <rPr>
        <vertAlign val="subscript"/>
        <sz val="9"/>
        <rFont val="Calibri"/>
        <family val="2"/>
      </rPr>
      <t>COM</t>
    </r>
    <r>
      <rPr>
        <sz val="9"/>
        <rFont val="Calibri"/>
        <family val="2"/>
      </rPr>
      <t>), componenti di perequazione (P</t>
    </r>
    <r>
      <rPr>
        <vertAlign val="subscript"/>
        <sz val="9"/>
        <rFont val="Calibri"/>
        <family val="2"/>
      </rPr>
      <t>PSTG</t>
    </r>
    <r>
      <rPr>
        <sz val="9"/>
        <rFont val="Calibri"/>
        <family val="2"/>
      </rPr>
      <t>), sbilanciamento (C</t>
    </r>
    <r>
      <rPr>
        <vertAlign val="subscript"/>
        <sz val="9"/>
        <rFont val="Calibri"/>
        <family val="2"/>
      </rPr>
      <t>SB</t>
    </r>
    <r>
      <rPr>
        <sz val="9"/>
        <rFont val="Calibri"/>
        <family val="2"/>
      </rPr>
      <t>), morosità (C</t>
    </r>
    <r>
      <rPr>
        <vertAlign val="subscript"/>
        <sz val="9"/>
        <rFont val="Calibri"/>
        <family val="2"/>
      </rPr>
      <t>CM</t>
    </r>
    <r>
      <rPr>
        <sz val="9"/>
        <rFont val="Calibri"/>
        <family val="2"/>
      </rPr>
      <t xml:space="preserve">) e parametro </t>
    </r>
    <r>
      <rPr>
        <sz val="11"/>
        <rFont val="Calibri"/>
        <family val="2"/>
      </rPr>
      <t xml:space="preserve">α </t>
    </r>
  </si>
  <si>
    <r>
      <t>A</t>
    </r>
    <r>
      <rPr>
        <vertAlign val="subscript"/>
        <sz val="12"/>
        <rFont val="Calibri"/>
        <family val="2"/>
      </rPr>
      <t>SOS</t>
    </r>
    <r>
      <rPr>
        <sz val="12"/>
        <rFont val="Calibri"/>
        <family val="2"/>
      </rPr>
      <t>*</t>
    </r>
  </si>
  <si>
    <r>
      <t>A</t>
    </r>
    <r>
      <rPr>
        <vertAlign val="subscript"/>
        <sz val="12"/>
        <rFont val="Calibri"/>
        <family val="2"/>
      </rPr>
      <t>RIM</t>
    </r>
  </si>
  <si>
    <t>Oneri di sistema</t>
  </si>
  <si>
    <t>Per visualizzare in dettaglio le componenti di prezzo, cliccare su "+" sopra le colonne L, T</t>
  </si>
  <si>
    <r>
      <t>C</t>
    </r>
    <r>
      <rPr>
        <i/>
        <vertAlign val="subscript"/>
        <sz val="12"/>
        <color theme="0" tint="-0.499984740745262"/>
        <rFont val="Calibri"/>
        <family val="2"/>
        <scheme val="minor"/>
      </rPr>
      <t>ELM</t>
    </r>
  </si>
  <si>
    <r>
      <t>C</t>
    </r>
    <r>
      <rPr>
        <i/>
        <vertAlign val="subscript"/>
        <sz val="12"/>
        <color theme="0" tint="-0.499984740745262"/>
        <rFont val="Calibri"/>
        <family val="2"/>
        <scheme val="minor"/>
      </rPr>
      <t>DISPM</t>
    </r>
  </si>
  <si>
    <r>
      <t>C</t>
    </r>
    <r>
      <rPr>
        <i/>
        <vertAlign val="subscript"/>
        <sz val="12"/>
        <color theme="0" tint="-0.499984740745262"/>
        <rFont val="Calibri"/>
        <family val="2"/>
        <scheme val="minor"/>
      </rPr>
      <t>SEM</t>
    </r>
  </si>
  <si>
    <r>
      <t>C</t>
    </r>
    <r>
      <rPr>
        <i/>
        <vertAlign val="subscript"/>
        <sz val="12"/>
        <color theme="0" tint="-0.499984740745262"/>
        <rFont val="Calibri"/>
        <family val="2"/>
        <scheme val="minor"/>
      </rPr>
      <t>PSTGM</t>
    </r>
  </si>
  <si>
    <t>δ</t>
  </si>
  <si>
    <t xml:space="preserve">Microimprese(1) connesse in bassa tensione titolari di soli punti di prelievo con potenza contrattualmente impegnata inferiore a 15 kW e clienti non domestici diversi dalle microimprese titolari di soli punti di prelievo con potenza contrattualmente impegnata inferiore a 15 kW </t>
  </si>
  <si>
    <t>UTENZE NON DOMESTICHE BASSA TENSIONE PER RICARICA PUBBLICA DI VEICOLI ELETTRICI</t>
  </si>
  <si>
    <t xml:space="preserve">Condizioni economiche per i clienti del Servizio a Tutele Graduali </t>
  </si>
  <si>
    <t>così come stabilito dalla delibera 362/2023/R/eel dell'Autorità di Regolazione per Energia Reti e Ambiente (ARERA)</t>
  </si>
  <si>
    <t>Microimprese(1) connesse in bassa tensione con almeno un punto di prelievo con potenza contrattualmente impegnata Agostore di 15 kW e PiccoleImprese(2)</t>
  </si>
  <si>
    <t>Agosto 2026</t>
  </si>
  <si>
    <t>Luglio 2026</t>
  </si>
  <si>
    <t>Settembre 2026</t>
  </si>
  <si>
    <t>3° trimestre 2026</t>
  </si>
  <si>
    <t>1 Luglio - 30 Settembre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</si>
</sst>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_-;\-* #,##0_-;_-* &quot;-&quot;_-;_-@_-"/>
    <numFmt numFmtId="165" formatCode="#,##0.0000_ ;\-#,##0.0000\ "/>
    <numFmt numFmtId="166" formatCode="#,##0.000000_ ;[Red]\-#,##0.000000\ "/>
    <numFmt numFmtId="167" formatCode="#,##0.0000000_ ;[Red]\-#,##0.0000000\ "/>
    <numFmt numFmtId="168" formatCode="#,##0.000000"/>
    <numFmt numFmtId="169" formatCode="#,##0.0000000"/>
  </numFmts>
  <fonts count="34" x14ac:knownFonts="1">
    <font>
      <sz val="10"/>
      <name val="Arial"/>
    </font>
    <font>
      <sz val="10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sz val="12"/>
      <name val="Calibri"/>
      <family val="2"/>
    </font>
    <font>
      <i/>
      <sz val="9"/>
      <name val="Calibri"/>
      <family val="2"/>
    </font>
    <font>
      <b/>
      <i/>
      <sz val="10"/>
      <name val="Calibri"/>
      <family val="2"/>
    </font>
    <font>
      <b/>
      <sz val="14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z val="10"/>
      <color indexed="22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i/>
      <sz val="8"/>
      <name val="Calibri"/>
      <family val="2"/>
    </font>
    <font>
      <vertAlign val="subscript"/>
      <sz val="9"/>
      <name val="Calibri"/>
      <family val="2"/>
    </font>
    <font>
      <i/>
      <vertAlign val="subscript"/>
      <sz val="10"/>
      <name val="Calibri"/>
      <family val="2"/>
    </font>
    <font>
      <i/>
      <sz val="9"/>
      <color theme="0" tint="-0.499984740745262"/>
      <name val="Calibri"/>
      <family val="2"/>
      <scheme val="minor"/>
    </font>
    <font>
      <b/>
      <sz val="11"/>
      <color theme="3"/>
      <name val="Calibri"/>
      <family val="2"/>
    </font>
    <font>
      <i/>
      <sz val="9"/>
      <color theme="0" tint="-0.499984740745262"/>
      <name val="Calibri"/>
      <family val="2"/>
    </font>
    <font>
      <b/>
      <sz val="12"/>
      <color theme="0"/>
      <name val="Calibri"/>
      <family val="2"/>
    </font>
    <font>
      <b/>
      <sz val="12"/>
      <color theme="4" tint="-0.249977111117893"/>
      <name val="Calibri"/>
      <family val="2"/>
    </font>
    <font>
      <b/>
      <i/>
      <sz val="10"/>
      <color theme="4" tint="-0.249977111117893"/>
      <name val="Calibri"/>
      <family val="2"/>
    </font>
    <font>
      <i/>
      <sz val="10"/>
      <color theme="0" tint="-0.499984740745262"/>
      <name val="Calibri"/>
      <family val="2"/>
      <scheme val="minor"/>
    </font>
    <font>
      <b/>
      <sz val="11"/>
      <color rgb="FFC00000"/>
      <name val="Calibri"/>
      <family val="2"/>
    </font>
    <font>
      <b/>
      <sz val="10"/>
      <color rgb="FFC00000"/>
      <name val="Calibri"/>
      <family val="2"/>
    </font>
    <font>
      <b/>
      <sz val="12"/>
      <color rgb="FFC00000"/>
      <name val="Calibri"/>
      <family val="2"/>
    </font>
    <font>
      <i/>
      <sz val="12"/>
      <color theme="0" tint="-0.499984740745262"/>
      <name val="Calibri"/>
      <family val="2"/>
      <scheme val="minor"/>
    </font>
    <font>
      <i/>
      <vertAlign val="subscript"/>
      <sz val="12"/>
      <color theme="0" tint="-0.499984740745262"/>
      <name val="Calibri"/>
      <family val="2"/>
      <scheme val="minor"/>
    </font>
    <font>
      <i/>
      <sz val="14"/>
      <color theme="0" tint="-0.499984740745262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vertAlign val="subscript"/>
      <sz val="12"/>
      <name val="Calibri"/>
      <family val="2"/>
    </font>
    <font>
      <i/>
      <sz val="10"/>
      <color theme="4" tint="-0.249977111117893"/>
      <name val="Calibri"/>
      <family val="2"/>
    </font>
    <font>
      <b/>
      <sz val="1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152">
    <xf numFmtId="0" fontId="0" fillId="0" borderId="0" xfId="0"/>
    <xf numFmtId="0" fontId="2" fillId="2" borderId="0" xfId="1" applyFont="1" applyFill="1" applyAlignment="1" applyProtection="1">
      <alignment vertical="center"/>
      <protection locked="0"/>
    </xf>
    <xf numFmtId="0" fontId="4" fillId="2" borderId="0" xfId="1" applyFont="1" applyFill="1" applyAlignment="1" applyProtection="1">
      <alignment vertical="center"/>
      <protection locked="0"/>
    </xf>
    <xf numFmtId="0" fontId="2" fillId="2" borderId="0" xfId="1" applyFont="1" applyFill="1" applyAlignment="1">
      <alignment vertical="center"/>
    </xf>
    <xf numFmtId="0" fontId="7" fillId="2" borderId="0" xfId="1" applyFont="1" applyFill="1" applyAlignment="1" applyProtection="1">
      <alignment vertical="center"/>
      <protection locked="0"/>
    </xf>
    <xf numFmtId="0" fontId="10" fillId="2" borderId="0" xfId="1" applyFont="1" applyFill="1" applyAlignment="1">
      <alignment vertical="center"/>
    </xf>
    <xf numFmtId="0" fontId="16" fillId="3" borderId="1" xfId="0" applyFont="1" applyFill="1" applyBorder="1" applyAlignment="1">
      <alignment horizontal="center" vertical="center"/>
    </xf>
    <xf numFmtId="0" fontId="19" fillId="4" borderId="5" xfId="0" applyFont="1" applyFill="1" applyBorder="1" applyAlignment="1">
      <alignment horizontal="center" vertical="center"/>
    </xf>
    <xf numFmtId="0" fontId="3" fillId="2" borderId="0" xfId="1" applyFont="1" applyFill="1" applyAlignment="1" applyProtection="1">
      <alignment horizontal="center" vertical="center"/>
      <protection locked="0"/>
    </xf>
    <xf numFmtId="165" fontId="18" fillId="3" borderId="10" xfId="0" quotePrefix="1" applyNumberFormat="1" applyFont="1" applyFill="1" applyBorder="1" applyAlignment="1">
      <alignment horizontal="right" vertical="center"/>
    </xf>
    <xf numFmtId="0" fontId="17" fillId="3" borderId="0" xfId="1" applyFont="1" applyFill="1" applyAlignment="1" applyProtection="1">
      <alignment horizontal="center" vertical="center"/>
      <protection locked="0"/>
    </xf>
    <xf numFmtId="0" fontId="23" fillId="3" borderId="0" xfId="1" applyFont="1" applyFill="1" applyAlignment="1" applyProtection="1">
      <alignment horizontal="center" vertical="center"/>
      <protection locked="0"/>
    </xf>
    <xf numFmtId="0" fontId="17" fillId="0" borderId="0" xfId="1" applyFont="1" applyAlignment="1" applyProtection="1">
      <alignment horizontal="center" vertical="center"/>
      <protection locked="0"/>
    </xf>
    <xf numFmtId="0" fontId="24" fillId="2" borderId="0" xfId="1" applyFont="1" applyFill="1" applyAlignment="1" applyProtection="1">
      <alignment horizontal="center" vertical="center"/>
      <protection locked="0"/>
    </xf>
    <xf numFmtId="49" fontId="21" fillId="2" borderId="0" xfId="1" applyNumberFormat="1" applyFont="1" applyFill="1" applyAlignment="1">
      <alignment horizontal="left" vertical="center"/>
    </xf>
    <xf numFmtId="49" fontId="6" fillId="2" borderId="0" xfId="1" applyNumberFormat="1" applyFont="1" applyFill="1" applyAlignment="1">
      <alignment horizontal="left" vertical="center"/>
    </xf>
    <xf numFmtId="0" fontId="3" fillId="2" borderId="2" xfId="1" applyFont="1" applyFill="1" applyBorder="1" applyAlignment="1">
      <alignment vertical="center"/>
    </xf>
    <xf numFmtId="0" fontId="3" fillId="2" borderId="4" xfId="1" applyFont="1" applyFill="1" applyBorder="1" applyAlignment="1">
      <alignment vertical="center"/>
    </xf>
    <xf numFmtId="0" fontId="12" fillId="2" borderId="4" xfId="1" applyFont="1" applyFill="1" applyBorder="1" applyAlignment="1">
      <alignment horizontal="center" vertical="center"/>
    </xf>
    <xf numFmtId="0" fontId="12" fillId="2" borderId="8" xfId="1" applyFont="1" applyFill="1" applyBorder="1" applyAlignment="1">
      <alignment horizontal="center" vertical="center"/>
    </xf>
    <xf numFmtId="0" fontId="12" fillId="2" borderId="7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vertical="center"/>
    </xf>
    <xf numFmtId="0" fontId="6" fillId="2" borderId="5" xfId="1" applyFont="1" applyFill="1" applyBorder="1" applyAlignment="1">
      <alignment vertical="center"/>
    </xf>
    <xf numFmtId="0" fontId="2" fillId="2" borderId="0" xfId="2" applyFont="1" applyFill="1" applyAlignment="1" applyProtection="1">
      <alignment vertical="center"/>
      <protection locked="0"/>
    </xf>
    <xf numFmtId="0" fontId="3" fillId="2" borderId="0" xfId="2" applyFont="1" applyFill="1" applyAlignment="1" applyProtection="1">
      <alignment vertical="center"/>
      <protection locked="0"/>
    </xf>
    <xf numFmtId="0" fontId="7" fillId="2" borderId="0" xfId="2" applyFont="1" applyFill="1" applyAlignment="1" applyProtection="1">
      <alignment vertical="center"/>
      <protection locked="0"/>
    </xf>
    <xf numFmtId="0" fontId="9" fillId="2" borderId="0" xfId="2" applyFont="1" applyFill="1" applyAlignment="1" applyProtection="1">
      <alignment vertical="center"/>
      <protection locked="0"/>
    </xf>
    <xf numFmtId="0" fontId="5" fillId="2" borderId="0" xfId="2" applyFont="1" applyFill="1" applyAlignment="1">
      <alignment vertical="center"/>
    </xf>
    <xf numFmtId="0" fontId="6" fillId="2" borderId="0" xfId="1" applyFont="1" applyFill="1" applyAlignment="1">
      <alignment vertical="center"/>
    </xf>
    <xf numFmtId="165" fontId="18" fillId="3" borderId="0" xfId="0" quotePrefix="1" applyNumberFormat="1" applyFont="1" applyFill="1" applyAlignment="1">
      <alignment horizontal="right" vertical="center"/>
    </xf>
    <xf numFmtId="164" fontId="13" fillId="3" borderId="0" xfId="3" quotePrefix="1" applyFont="1" applyFill="1" applyBorder="1" applyAlignment="1">
      <alignment horizontal="left" vertical="center" wrapText="1"/>
    </xf>
    <xf numFmtId="17" fontId="2" fillId="2" borderId="1" xfId="2" quotePrefix="1" applyNumberFormat="1" applyFont="1" applyFill="1" applyBorder="1" applyAlignment="1">
      <alignment horizontal="right" vertical="center"/>
    </xf>
    <xf numFmtId="49" fontId="2" fillId="2" borderId="1" xfId="2" quotePrefix="1" applyNumberFormat="1" applyFont="1" applyFill="1" applyBorder="1" applyAlignment="1">
      <alignment horizontal="right" vertical="center"/>
    </xf>
    <xf numFmtId="0" fontId="26" fillId="3" borderId="3" xfId="0" applyFont="1" applyFill="1" applyBorder="1" applyAlignment="1">
      <alignment horizontal="center" vertical="center"/>
    </xf>
    <xf numFmtId="167" fontId="18" fillId="2" borderId="1" xfId="1" applyNumberFormat="1" applyFont="1" applyFill="1" applyBorder="1" applyAlignment="1">
      <alignment horizontal="right" vertical="center"/>
    </xf>
    <xf numFmtId="167" fontId="16" fillId="3" borderId="3" xfId="0" quotePrefix="1" applyNumberFormat="1" applyFont="1" applyFill="1" applyBorder="1" applyAlignment="1">
      <alignment horizontal="right" vertical="center"/>
    </xf>
    <xf numFmtId="0" fontId="28" fillId="3" borderId="3" xfId="0" applyFont="1" applyFill="1" applyBorder="1" applyAlignment="1">
      <alignment horizontal="center" vertical="center"/>
    </xf>
    <xf numFmtId="0" fontId="2" fillId="2" borderId="0" xfId="1" applyFont="1" applyFill="1" applyAlignment="1" applyProtection="1">
      <alignment horizontal="center" vertical="center"/>
      <protection locked="0"/>
    </xf>
    <xf numFmtId="0" fontId="4" fillId="2" borderId="0" xfId="1" applyFont="1" applyFill="1" applyAlignment="1" applyProtection="1">
      <alignment horizontal="center" vertical="center"/>
      <protection locked="0"/>
    </xf>
    <xf numFmtId="0" fontId="5" fillId="2" borderId="0" xfId="1" applyFont="1" applyFill="1" applyAlignment="1" applyProtection="1">
      <alignment horizontal="center" vertical="center"/>
      <protection locked="0"/>
    </xf>
    <xf numFmtId="0" fontId="2" fillId="2" borderId="0" xfId="2" applyFont="1" applyFill="1" applyAlignment="1" applyProtection="1">
      <alignment horizontal="center" vertical="center"/>
      <protection locked="0"/>
    </xf>
    <xf numFmtId="164" fontId="13" fillId="3" borderId="0" xfId="3" quotePrefix="1" applyFont="1" applyFill="1" applyBorder="1" applyAlignment="1">
      <alignment horizontal="center" vertical="center" wrapText="1"/>
    </xf>
    <xf numFmtId="0" fontId="9" fillId="2" borderId="0" xfId="2" applyFont="1" applyFill="1" applyAlignment="1" applyProtection="1">
      <alignment horizontal="center" vertical="center"/>
      <protection locked="0"/>
    </xf>
    <xf numFmtId="166" fontId="16" fillId="3" borderId="5" xfId="0" quotePrefix="1" applyNumberFormat="1" applyFont="1" applyFill="1" applyBorder="1" applyAlignment="1">
      <alignment horizontal="right" vertical="center"/>
    </xf>
    <xf numFmtId="166" fontId="16" fillId="3" borderId="3" xfId="0" quotePrefix="1" applyNumberFormat="1" applyFont="1" applyFill="1" applyBorder="1" applyAlignment="1">
      <alignment horizontal="right" vertical="center"/>
    </xf>
    <xf numFmtId="168" fontId="16" fillId="3" borderId="3" xfId="0" quotePrefix="1" applyNumberFormat="1" applyFont="1" applyFill="1" applyBorder="1" applyAlignment="1">
      <alignment horizontal="right" vertical="center"/>
    </xf>
    <xf numFmtId="168" fontId="18" fillId="2" borderId="6" xfId="2" applyNumberFormat="1" applyFont="1" applyFill="1" applyBorder="1" applyAlignment="1">
      <alignment horizontal="right" vertical="center"/>
    </xf>
    <xf numFmtId="168" fontId="16" fillId="3" borderId="5" xfId="0" quotePrefix="1" applyNumberFormat="1" applyFont="1" applyFill="1" applyBorder="1" applyAlignment="1">
      <alignment horizontal="right" vertical="center"/>
    </xf>
    <xf numFmtId="168" fontId="18" fillId="2" borderId="5" xfId="2" applyNumberFormat="1" applyFont="1" applyFill="1" applyBorder="1" applyAlignment="1">
      <alignment horizontal="right" vertical="center"/>
    </xf>
    <xf numFmtId="0" fontId="4" fillId="7" borderId="13" xfId="0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/>
    </xf>
    <xf numFmtId="0" fontId="32" fillId="2" borderId="0" xfId="2" applyFont="1" applyFill="1" applyAlignment="1" applyProtection="1">
      <alignment horizontal="left" vertical="center"/>
      <protection locked="0"/>
    </xf>
    <xf numFmtId="167" fontId="18" fillId="2" borderId="1" xfId="2" applyNumberFormat="1" applyFont="1" applyFill="1" applyBorder="1" applyAlignment="1">
      <alignment horizontal="right" vertical="center"/>
    </xf>
    <xf numFmtId="168" fontId="18" fillId="2" borderId="1" xfId="1" quotePrefix="1" applyNumberFormat="1" applyFont="1" applyFill="1" applyBorder="1" applyAlignment="1">
      <alignment vertical="center"/>
    </xf>
    <xf numFmtId="168" fontId="18" fillId="2" borderId="14" xfId="1" applyNumberFormat="1" applyFont="1" applyFill="1" applyBorder="1" applyAlignment="1">
      <alignment vertical="center"/>
    </xf>
    <xf numFmtId="168" fontId="3" fillId="2" borderId="5" xfId="1" applyNumberFormat="1" applyFont="1" applyFill="1" applyBorder="1" applyAlignment="1">
      <alignment horizontal="right" vertical="center"/>
    </xf>
    <xf numFmtId="0" fontId="26" fillId="3" borderId="4" xfId="0" applyFont="1" applyFill="1" applyBorder="1" applyAlignment="1">
      <alignment horizontal="center" vertical="center"/>
    </xf>
    <xf numFmtId="0" fontId="28" fillId="3" borderId="7" xfId="0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/>
    </xf>
    <xf numFmtId="0" fontId="3" fillId="2" borderId="14" xfId="1" applyFont="1" applyFill="1" applyBorder="1" applyAlignment="1">
      <alignment vertical="center"/>
    </xf>
    <xf numFmtId="168" fontId="16" fillId="3" borderId="1" xfId="0" quotePrefix="1" applyNumberFormat="1" applyFont="1" applyFill="1" applyBorder="1" applyAlignment="1">
      <alignment horizontal="right" vertical="center"/>
    </xf>
    <xf numFmtId="168" fontId="16" fillId="3" borderId="14" xfId="0" quotePrefix="1" applyNumberFormat="1" applyFont="1" applyFill="1" applyBorder="1" applyAlignment="1">
      <alignment horizontal="right" vertical="center"/>
    </xf>
    <xf numFmtId="0" fontId="2" fillId="3" borderId="0" xfId="2" applyFont="1" applyFill="1" applyAlignment="1" applyProtection="1">
      <alignment vertical="center"/>
      <protection locked="0"/>
    </xf>
    <xf numFmtId="0" fontId="2" fillId="3" borderId="0" xfId="2" applyFont="1" applyFill="1" applyAlignment="1" applyProtection="1">
      <alignment horizontal="center" vertical="center"/>
      <protection locked="0"/>
    </xf>
    <xf numFmtId="49" fontId="6" fillId="3" borderId="0" xfId="1" applyNumberFormat="1" applyFont="1" applyFill="1" applyAlignment="1">
      <alignment horizontal="left" vertical="center"/>
    </xf>
    <xf numFmtId="169" fontId="18" fillId="2" borderId="1" xfId="1" applyNumberFormat="1" applyFont="1" applyFill="1" applyBorder="1" applyAlignment="1">
      <alignment horizontal="right" vertical="center"/>
    </xf>
    <xf numFmtId="0" fontId="3" fillId="2" borderId="2" xfId="2" applyFont="1" applyFill="1" applyBorder="1" applyAlignment="1">
      <alignment vertical="center"/>
    </xf>
    <xf numFmtId="168" fontId="3" fillId="2" borderId="1" xfId="1" applyNumberFormat="1" applyFont="1" applyFill="1" applyBorder="1" applyAlignment="1">
      <alignment horizontal="center" vertical="center"/>
    </xf>
    <xf numFmtId="167" fontId="3" fillId="2" borderId="1" xfId="1" applyNumberFormat="1" applyFont="1" applyFill="1" applyBorder="1" applyAlignment="1">
      <alignment horizontal="center" vertical="center"/>
    </xf>
    <xf numFmtId="168" fontId="3" fillId="2" borderId="2" xfId="1" applyNumberFormat="1" applyFont="1" applyFill="1" applyBorder="1" applyAlignment="1">
      <alignment vertical="center"/>
    </xf>
    <xf numFmtId="168" fontId="3" fillId="2" borderId="9" xfId="1" applyNumberFormat="1" applyFont="1" applyFill="1" applyBorder="1" applyAlignment="1">
      <alignment vertical="center"/>
    </xf>
    <xf numFmtId="168" fontId="3" fillId="2" borderId="13" xfId="1" applyNumberFormat="1" applyFont="1" applyFill="1" applyBorder="1" applyAlignment="1">
      <alignment vertical="center"/>
    </xf>
    <xf numFmtId="166" fontId="3" fillId="2" borderId="2" xfId="1" applyNumberFormat="1" applyFont="1" applyFill="1" applyBorder="1" applyAlignment="1">
      <alignment vertical="center"/>
    </xf>
    <xf numFmtId="166" fontId="3" fillId="2" borderId="9" xfId="1" applyNumberFormat="1" applyFont="1" applyFill="1" applyBorder="1" applyAlignment="1">
      <alignment vertical="center"/>
    </xf>
    <xf numFmtId="166" fontId="3" fillId="2" borderId="13" xfId="1" applyNumberFormat="1" applyFont="1" applyFill="1" applyBorder="1" applyAlignment="1">
      <alignment vertical="center"/>
    </xf>
    <xf numFmtId="168" fontId="3" fillId="2" borderId="3" xfId="1" applyNumberFormat="1" applyFont="1" applyFill="1" applyBorder="1" applyAlignment="1">
      <alignment horizontal="center" vertical="center"/>
    </xf>
    <xf numFmtId="168" fontId="3" fillId="2" borderId="10" xfId="1" applyNumberFormat="1" applyFont="1" applyFill="1" applyBorder="1" applyAlignment="1">
      <alignment horizontal="center" vertical="center"/>
    </xf>
    <xf numFmtId="168" fontId="3" fillId="2" borderId="6" xfId="1" applyNumberFormat="1" applyFont="1" applyFill="1" applyBorder="1" applyAlignment="1">
      <alignment horizontal="center" vertical="center"/>
    </xf>
    <xf numFmtId="168" fontId="16" fillId="3" borderId="3" xfId="0" quotePrefix="1" applyNumberFormat="1" applyFont="1" applyFill="1" applyBorder="1" applyAlignment="1">
      <alignment horizontal="center" vertical="center"/>
    </xf>
    <xf numFmtId="168" fontId="16" fillId="3" borderId="10" xfId="0" quotePrefix="1" applyNumberFormat="1" applyFont="1" applyFill="1" applyBorder="1" applyAlignment="1">
      <alignment horizontal="center" vertical="center"/>
    </xf>
    <xf numFmtId="168" fontId="16" fillId="3" borderId="6" xfId="0" quotePrefix="1" applyNumberFormat="1" applyFont="1" applyFill="1" applyBorder="1" applyAlignment="1">
      <alignment horizontal="center" vertical="center"/>
    </xf>
    <xf numFmtId="164" fontId="13" fillId="3" borderId="3" xfId="3" quotePrefix="1" applyFont="1" applyFill="1" applyBorder="1" applyAlignment="1">
      <alignment horizontal="left" vertical="center" wrapText="1"/>
    </xf>
    <xf numFmtId="164" fontId="13" fillId="3" borderId="10" xfId="3" quotePrefix="1" applyFont="1" applyFill="1" applyBorder="1" applyAlignment="1">
      <alignment horizontal="left" vertical="center" wrapText="1"/>
    </xf>
    <xf numFmtId="164" fontId="13" fillId="3" borderId="6" xfId="3" quotePrefix="1" applyFont="1" applyFill="1" applyBorder="1" applyAlignment="1">
      <alignment horizontal="left" vertical="center" wrapText="1"/>
    </xf>
    <xf numFmtId="166" fontId="18" fillId="2" borderId="1" xfId="2" applyNumberFormat="1" applyFont="1" applyFill="1" applyBorder="1" applyAlignment="1">
      <alignment horizontal="right" vertical="center"/>
    </xf>
    <xf numFmtId="166" fontId="18" fillId="2" borderId="12" xfId="2" applyNumberFormat="1" applyFont="1" applyFill="1" applyBorder="1" applyAlignment="1">
      <alignment horizontal="right" vertical="center"/>
    </xf>
    <xf numFmtId="168" fontId="18" fillId="2" borderId="2" xfId="2" applyNumberFormat="1" applyFont="1" applyFill="1" applyBorder="1" applyAlignment="1">
      <alignment horizontal="right" vertical="center"/>
    </xf>
    <xf numFmtId="168" fontId="18" fillId="2" borderId="9" xfId="2" applyNumberFormat="1" applyFont="1" applyFill="1" applyBorder="1" applyAlignment="1">
      <alignment horizontal="right" vertical="center"/>
    </xf>
    <xf numFmtId="168" fontId="18" fillId="2" borderId="13" xfId="2" applyNumberFormat="1" applyFont="1" applyFill="1" applyBorder="1" applyAlignment="1">
      <alignment horizontal="right" vertical="center"/>
    </xf>
    <xf numFmtId="168" fontId="16" fillId="3" borderId="12" xfId="0" quotePrefix="1" applyNumberFormat="1" applyFont="1" applyFill="1" applyBorder="1" applyAlignment="1">
      <alignment horizontal="center" vertical="center"/>
    </xf>
    <xf numFmtId="168" fontId="16" fillId="3" borderId="15" xfId="0" quotePrefix="1" applyNumberFormat="1" applyFont="1" applyFill="1" applyBorder="1" applyAlignment="1">
      <alignment horizontal="center" vertical="center"/>
    </xf>
    <xf numFmtId="167" fontId="18" fillId="2" borderId="9" xfId="2" quotePrefix="1" applyNumberFormat="1" applyFont="1" applyFill="1" applyBorder="1" applyAlignment="1">
      <alignment horizontal="right" vertical="center"/>
    </xf>
    <xf numFmtId="167" fontId="18" fillId="2" borderId="9" xfId="2" applyNumberFormat="1" applyFont="1" applyFill="1" applyBorder="1" applyAlignment="1">
      <alignment horizontal="right" vertical="center"/>
    </xf>
    <xf numFmtId="167" fontId="18" fillId="2" borderId="13" xfId="2" applyNumberFormat="1" applyFont="1" applyFill="1" applyBorder="1" applyAlignment="1">
      <alignment horizontal="right" vertical="center"/>
    </xf>
    <xf numFmtId="167" fontId="18" fillId="2" borderId="9" xfId="2" applyNumberFormat="1" applyFont="1" applyFill="1" applyBorder="1" applyAlignment="1">
      <alignment horizontal="center" vertical="center"/>
    </xf>
    <xf numFmtId="167" fontId="18" fillId="2" borderId="13" xfId="2" applyNumberFormat="1" applyFont="1" applyFill="1" applyBorder="1" applyAlignment="1">
      <alignment horizontal="center" vertical="center"/>
    </xf>
    <xf numFmtId="166" fontId="3" fillId="2" borderId="3" xfId="1" applyNumberFormat="1" applyFont="1" applyFill="1" applyBorder="1" applyAlignment="1">
      <alignment horizontal="center" vertical="center"/>
    </xf>
    <xf numFmtId="166" fontId="3" fillId="2" borderId="10" xfId="1" applyNumberFormat="1" applyFont="1" applyFill="1" applyBorder="1" applyAlignment="1">
      <alignment horizontal="center" vertical="center"/>
    </xf>
    <xf numFmtId="166" fontId="3" fillId="2" borderId="6" xfId="1" applyNumberFormat="1" applyFont="1" applyFill="1" applyBorder="1" applyAlignment="1">
      <alignment horizontal="center" vertical="center"/>
    </xf>
    <xf numFmtId="167" fontId="33" fillId="0" borderId="3" xfId="3" quotePrefix="1" applyNumberFormat="1" applyFont="1" applyFill="1" applyBorder="1" applyAlignment="1">
      <alignment horizontal="center" vertical="center"/>
    </xf>
    <xf numFmtId="167" fontId="33" fillId="0" borderId="10" xfId="3" applyNumberFormat="1" applyFont="1" applyFill="1" applyBorder="1" applyAlignment="1">
      <alignment horizontal="center" vertical="center"/>
    </xf>
    <xf numFmtId="167" fontId="33" fillId="0" borderId="6" xfId="3" applyNumberFormat="1" applyFont="1" applyFill="1" applyBorder="1" applyAlignment="1">
      <alignment horizontal="center" vertical="center"/>
    </xf>
    <xf numFmtId="0" fontId="22" fillId="3" borderId="2" xfId="0" applyFont="1" applyFill="1" applyBorder="1" applyAlignment="1">
      <alignment horizontal="center" vertical="center"/>
    </xf>
    <xf numFmtId="0" fontId="22" fillId="3" borderId="13" xfId="0" applyFont="1" applyFill="1" applyBorder="1" applyAlignment="1">
      <alignment horizontal="center" vertical="center"/>
    </xf>
    <xf numFmtId="0" fontId="29" fillId="6" borderId="2" xfId="1" applyFont="1" applyFill="1" applyBorder="1" applyAlignment="1">
      <alignment horizontal="center" vertical="center" wrapText="1"/>
    </xf>
    <xf numFmtId="0" fontId="29" fillId="6" borderId="13" xfId="1" applyFont="1" applyFill="1" applyBorder="1" applyAlignment="1">
      <alignment horizontal="center" vertical="center" wrapText="1"/>
    </xf>
    <xf numFmtId="0" fontId="20" fillId="2" borderId="0" xfId="2" applyFont="1" applyFill="1" applyAlignment="1" applyProtection="1">
      <alignment horizontal="left" vertical="top" wrapText="1"/>
      <protection locked="0"/>
    </xf>
    <xf numFmtId="0" fontId="29" fillId="7" borderId="4" xfId="1" applyFont="1" applyFill="1" applyBorder="1" applyAlignment="1">
      <alignment horizontal="center" vertical="center" wrapText="1"/>
    </xf>
    <xf numFmtId="0" fontId="29" fillId="7" borderId="7" xfId="1" applyFont="1" applyFill="1" applyBorder="1" applyAlignment="1">
      <alignment horizontal="center" vertical="center" wrapText="1"/>
    </xf>
    <xf numFmtId="0" fontId="26" fillId="3" borderId="3" xfId="0" applyFont="1" applyFill="1" applyBorder="1" applyAlignment="1">
      <alignment horizontal="center" vertical="center"/>
    </xf>
    <xf numFmtId="0" fontId="26" fillId="3" borderId="10" xfId="0" applyFont="1" applyFill="1" applyBorder="1" applyAlignment="1">
      <alignment horizontal="center" vertical="center"/>
    </xf>
    <xf numFmtId="0" fontId="26" fillId="3" borderId="6" xfId="0" applyFont="1" applyFill="1" applyBorder="1" applyAlignment="1">
      <alignment horizontal="center" vertical="center"/>
    </xf>
    <xf numFmtId="0" fontId="29" fillId="5" borderId="3" xfId="1" applyFont="1" applyFill="1" applyBorder="1" applyAlignment="1">
      <alignment horizontal="center" vertical="center"/>
    </xf>
    <xf numFmtId="0" fontId="29" fillId="5" borderId="10" xfId="1" applyFont="1" applyFill="1" applyBorder="1" applyAlignment="1">
      <alignment horizontal="center" vertical="center"/>
    </xf>
    <xf numFmtId="0" fontId="29" fillId="5" borderId="6" xfId="1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0" fontId="16" fillId="3" borderId="13" xfId="0" applyFont="1" applyFill="1" applyBorder="1" applyAlignment="1">
      <alignment horizontal="center" vertical="center"/>
    </xf>
    <xf numFmtId="0" fontId="19" fillId="4" borderId="4" xfId="1" applyFont="1" applyFill="1" applyBorder="1" applyAlignment="1" applyProtection="1">
      <alignment horizontal="center" vertical="center"/>
      <protection locked="0"/>
    </xf>
    <xf numFmtId="0" fontId="19" fillId="4" borderId="8" xfId="1" applyFont="1" applyFill="1" applyBorder="1" applyAlignment="1" applyProtection="1">
      <alignment horizontal="center" vertical="center"/>
      <protection locked="0"/>
    </xf>
    <xf numFmtId="0" fontId="25" fillId="4" borderId="8" xfId="1" applyFont="1" applyFill="1" applyBorder="1" applyAlignment="1" applyProtection="1">
      <alignment horizontal="center" vertical="center"/>
      <protection locked="0"/>
    </xf>
    <xf numFmtId="0" fontId="19" fillId="4" borderId="7" xfId="1" applyFont="1" applyFill="1" applyBorder="1" applyAlignment="1" applyProtection="1">
      <alignment horizontal="center" vertical="center"/>
      <protection locked="0"/>
    </xf>
    <xf numFmtId="0" fontId="26" fillId="3" borderId="2" xfId="0" applyFont="1" applyFill="1" applyBorder="1" applyAlignment="1">
      <alignment horizontal="center" vertical="center"/>
    </xf>
    <xf numFmtId="0" fontId="26" fillId="3" borderId="13" xfId="0" applyFont="1" applyFill="1" applyBorder="1" applyAlignment="1">
      <alignment horizontal="center" vertical="center"/>
    </xf>
    <xf numFmtId="0" fontId="3" fillId="6" borderId="2" xfId="1" applyFont="1" applyFill="1" applyBorder="1" applyAlignment="1">
      <alignment horizontal="center" vertical="center" wrapText="1"/>
    </xf>
    <xf numFmtId="0" fontId="3" fillId="6" borderId="13" xfId="1" applyFont="1" applyFill="1" applyBorder="1" applyAlignment="1">
      <alignment horizontal="center" vertical="center" wrapText="1"/>
    </xf>
    <xf numFmtId="0" fontId="29" fillId="7" borderId="2" xfId="1" applyFont="1" applyFill="1" applyBorder="1" applyAlignment="1">
      <alignment horizontal="center" vertical="center" wrapText="1"/>
    </xf>
    <xf numFmtId="0" fontId="8" fillId="3" borderId="1" xfId="2" applyFont="1" applyFill="1" applyBorder="1" applyAlignment="1" applyProtection="1">
      <alignment horizontal="left" vertical="center"/>
      <protection locked="0"/>
    </xf>
    <xf numFmtId="0" fontId="8" fillId="3" borderId="0" xfId="2" applyFont="1" applyFill="1" applyAlignment="1" applyProtection="1">
      <alignment horizontal="left" vertical="center"/>
      <protection locked="0"/>
    </xf>
    <xf numFmtId="0" fontId="8" fillId="3" borderId="14" xfId="2" applyFont="1" applyFill="1" applyBorder="1" applyAlignment="1" applyProtection="1">
      <alignment horizontal="left" vertical="center"/>
      <protection locked="0"/>
    </xf>
    <xf numFmtId="0" fontId="8" fillId="3" borderId="1" xfId="2" applyFont="1" applyFill="1" applyBorder="1" applyAlignment="1" applyProtection="1">
      <alignment horizontal="left"/>
      <protection locked="0"/>
    </xf>
    <xf numFmtId="0" fontId="8" fillId="3" borderId="0" xfId="2" applyFont="1" applyFill="1" applyAlignment="1" applyProtection="1">
      <alignment horizontal="left"/>
      <protection locked="0"/>
    </xf>
    <xf numFmtId="0" fontId="8" fillId="3" borderId="14" xfId="2" applyFont="1" applyFill="1" applyBorder="1" applyAlignment="1" applyProtection="1">
      <alignment horizontal="left"/>
      <protection locked="0"/>
    </xf>
    <xf numFmtId="0" fontId="8" fillId="3" borderId="12" xfId="2" applyFont="1" applyFill="1" applyBorder="1" applyAlignment="1" applyProtection="1">
      <alignment horizontal="left" vertical="center"/>
      <protection locked="0"/>
    </xf>
    <xf numFmtId="0" fontId="8" fillId="3" borderId="11" xfId="2" applyFont="1" applyFill="1" applyBorder="1" applyAlignment="1" applyProtection="1">
      <alignment horizontal="left" vertical="center"/>
      <protection locked="0"/>
    </xf>
    <xf numFmtId="0" fontId="8" fillId="3" borderId="15" xfId="2" applyFont="1" applyFill="1" applyBorder="1" applyAlignment="1" applyProtection="1">
      <alignment horizontal="left" vertical="center"/>
      <protection locked="0"/>
    </xf>
    <xf numFmtId="0" fontId="8" fillId="3" borderId="4" xfId="2" applyFont="1" applyFill="1" applyBorder="1" applyAlignment="1" applyProtection="1">
      <alignment horizontal="left" vertical="center"/>
      <protection locked="0"/>
    </xf>
    <xf numFmtId="0" fontId="8" fillId="3" borderId="8" xfId="2" applyFont="1" applyFill="1" applyBorder="1" applyAlignment="1" applyProtection="1">
      <alignment horizontal="left" vertical="center"/>
      <protection locked="0"/>
    </xf>
    <xf numFmtId="0" fontId="8" fillId="3" borderId="7" xfId="2" applyFont="1" applyFill="1" applyBorder="1" applyAlignment="1" applyProtection="1">
      <alignment horizontal="left" vertical="center"/>
      <protection locked="0"/>
    </xf>
    <xf numFmtId="0" fontId="9" fillId="3" borderId="1" xfId="2" applyFont="1" applyFill="1" applyBorder="1" applyAlignment="1" applyProtection="1">
      <alignment horizontal="left" vertical="center" wrapText="1"/>
      <protection locked="0"/>
    </xf>
    <xf numFmtId="0" fontId="9" fillId="3" borderId="0" xfId="2" applyFont="1" applyFill="1" applyAlignment="1" applyProtection="1">
      <alignment horizontal="left" vertical="center" wrapText="1"/>
      <protection locked="0"/>
    </xf>
    <xf numFmtId="0" fontId="9" fillId="3" borderId="14" xfId="2" applyFont="1" applyFill="1" applyBorder="1" applyAlignment="1" applyProtection="1">
      <alignment horizontal="left" vertical="center" wrapText="1"/>
      <protection locked="0"/>
    </xf>
    <xf numFmtId="166" fontId="18" fillId="2" borderId="2" xfId="2" applyNumberFormat="1" applyFont="1" applyFill="1" applyBorder="1" applyAlignment="1">
      <alignment horizontal="right" vertical="center"/>
    </xf>
    <xf numFmtId="166" fontId="18" fillId="2" borderId="9" xfId="2" applyNumberFormat="1" applyFont="1" applyFill="1" applyBorder="1" applyAlignment="1">
      <alignment horizontal="right" vertical="center"/>
    </xf>
    <xf numFmtId="166" fontId="18" fillId="2" borderId="13" xfId="2" applyNumberFormat="1" applyFont="1" applyFill="1" applyBorder="1" applyAlignment="1">
      <alignment horizontal="right" vertical="center"/>
    </xf>
    <xf numFmtId="167" fontId="18" fillId="2" borderId="9" xfId="1" quotePrefix="1" applyNumberFormat="1" applyFont="1" applyFill="1" applyBorder="1" applyAlignment="1">
      <alignment horizontal="right" vertical="center"/>
    </xf>
    <xf numFmtId="167" fontId="18" fillId="2" borderId="9" xfId="1" applyNumberFormat="1" applyFont="1" applyFill="1" applyBorder="1" applyAlignment="1">
      <alignment horizontal="right" vertical="center"/>
    </xf>
    <xf numFmtId="167" fontId="18" fillId="2" borderId="13" xfId="1" applyNumberFormat="1" applyFont="1" applyFill="1" applyBorder="1" applyAlignment="1">
      <alignment horizontal="right" vertical="center"/>
    </xf>
    <xf numFmtId="167" fontId="18" fillId="2" borderId="1" xfId="1" applyNumberFormat="1" applyFont="1" applyFill="1" applyBorder="1" applyAlignment="1">
      <alignment horizontal="right" vertical="center"/>
    </xf>
    <xf numFmtId="167" fontId="18" fillId="2" borderId="12" xfId="1" applyNumberFormat="1" applyFont="1" applyFill="1" applyBorder="1" applyAlignment="1">
      <alignment horizontal="right" vertical="center"/>
    </xf>
    <xf numFmtId="166" fontId="18" fillId="2" borderId="2" xfId="2" quotePrefix="1" applyNumberFormat="1" applyFont="1" applyFill="1" applyBorder="1" applyAlignment="1">
      <alignment horizontal="right" vertical="center"/>
    </xf>
    <xf numFmtId="167" fontId="18" fillId="2" borderId="9" xfId="1" applyNumberFormat="1" applyFont="1" applyFill="1" applyBorder="1" applyAlignment="1">
      <alignment horizontal="center" vertical="center"/>
    </xf>
    <xf numFmtId="167" fontId="18" fillId="2" borderId="13" xfId="1" applyNumberFormat="1" applyFont="1" applyFill="1" applyBorder="1" applyAlignment="1">
      <alignment horizontal="center" vertical="center"/>
    </xf>
  </cellXfs>
  <cellStyles count="5">
    <cellStyle name="=C:\WINNT35\SYSTEM32\COMMAND.COM" xfId="1" xr:uid="{00000000-0005-0000-0000-000000000000}"/>
    <cellStyle name="=C:\WINNT35\SYSTEM32\COMMAND.COM 2" xfId="2" xr:uid="{00000000-0005-0000-0000-000001000000}"/>
    <cellStyle name="Migliaia [0]" xfId="3" builtinId="6"/>
    <cellStyle name="Normale" xfId="0" builtinId="0"/>
    <cellStyle name="Normale 2" xfId="4" xr:uid="{00000000-0005-0000-0000-000004000000}"/>
  </cellStyles>
  <dxfs count="1">
    <dxf>
      <font>
        <b val="0"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E40"/>
  <sheetViews>
    <sheetView tabSelected="1" topLeftCell="B1" zoomScaleNormal="100" workbookViewId="0">
      <selection activeCell="B18" sqref="B18"/>
    </sheetView>
  </sheetViews>
  <sheetFormatPr defaultRowHeight="12.75" outlineLevelCol="1" x14ac:dyDescent="0.2"/>
  <cols>
    <col min="1" max="1" width="1.7109375" style="1" customWidth="1"/>
    <col min="2" max="2" width="28.7109375" style="1" customWidth="1"/>
    <col min="3" max="11" width="9.7109375" style="1" hidden="1" customWidth="1" outlineLevel="1"/>
    <col min="12" max="12" width="16.7109375" style="37" customWidth="1" collapsed="1"/>
    <col min="13" max="14" width="16.7109375" style="37" customWidth="1"/>
    <col min="15" max="19" width="9.7109375" style="1" hidden="1" customWidth="1" outlineLevel="1"/>
    <col min="20" max="20" width="16.140625" style="1" customWidth="1" collapsed="1"/>
    <col min="21" max="22" width="13.28515625" style="1" customWidth="1"/>
    <col min="23" max="16384" width="9.140625" style="1"/>
  </cols>
  <sheetData>
    <row r="1" spans="1:239" ht="14.25" customHeight="1" x14ac:dyDescent="0.2">
      <c r="B1" s="1" t="s">
        <v>21</v>
      </c>
    </row>
    <row r="2" spans="1:239" s="2" customFormat="1" ht="15" customHeight="1" x14ac:dyDescent="0.2">
      <c r="B2" s="25" t="s">
        <v>45</v>
      </c>
      <c r="C2" s="4"/>
      <c r="D2" s="4"/>
      <c r="E2" s="4"/>
      <c r="F2" s="4"/>
      <c r="G2" s="4"/>
      <c r="H2" s="4"/>
      <c r="I2" s="4"/>
      <c r="J2" s="4"/>
      <c r="K2" s="4"/>
      <c r="L2" s="38"/>
      <c r="M2" s="38"/>
      <c r="N2" s="38"/>
    </row>
    <row r="3" spans="1:239" s="2" customFormat="1" ht="15" customHeight="1" x14ac:dyDescent="0.2">
      <c r="B3" s="1" t="s">
        <v>5</v>
      </c>
      <c r="C3" s="1"/>
      <c r="D3" s="1"/>
      <c r="E3" s="1"/>
      <c r="F3" s="1"/>
      <c r="G3" s="1"/>
      <c r="H3" s="1"/>
      <c r="I3" s="1"/>
      <c r="J3" s="1"/>
      <c r="K3" s="1"/>
      <c r="L3" s="38"/>
      <c r="M3" s="38"/>
      <c r="N3" s="38"/>
    </row>
    <row r="5" spans="1:239" ht="15" customHeight="1" x14ac:dyDescent="0.2">
      <c r="B5" s="7" t="s">
        <v>51</v>
      </c>
      <c r="C5" s="10"/>
      <c r="D5" s="11"/>
      <c r="E5" s="11"/>
      <c r="F5" s="11"/>
      <c r="G5" s="10"/>
      <c r="H5" s="10"/>
      <c r="I5" s="10"/>
      <c r="J5" s="10"/>
      <c r="K5" s="12"/>
      <c r="L5" s="39"/>
      <c r="M5" s="51" t="s">
        <v>37</v>
      </c>
    </row>
    <row r="6" spans="1:239" x14ac:dyDescent="0.2">
      <c r="B6" s="8"/>
      <c r="C6" s="8"/>
      <c r="D6" s="13"/>
      <c r="E6" s="13"/>
      <c r="F6" s="13"/>
      <c r="G6" s="8"/>
      <c r="H6" s="8"/>
      <c r="I6" s="8"/>
      <c r="J6" s="8"/>
      <c r="K6" s="8"/>
    </row>
    <row r="7" spans="1:239" ht="14.25" customHeight="1" x14ac:dyDescent="0.2">
      <c r="B7" s="117" t="s">
        <v>44</v>
      </c>
      <c r="C7" s="118"/>
      <c r="D7" s="119"/>
      <c r="E7" s="119"/>
      <c r="F7" s="119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20"/>
    </row>
    <row r="8" spans="1:239" customFormat="1" ht="30.75" customHeight="1" x14ac:dyDescent="0.2">
      <c r="A8" s="23"/>
      <c r="B8" s="138" t="s">
        <v>33</v>
      </c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40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3"/>
      <c r="FS8" s="23"/>
      <c r="FT8" s="23"/>
      <c r="FU8" s="23"/>
      <c r="FV8" s="23"/>
      <c r="FW8" s="23"/>
      <c r="FX8" s="23"/>
      <c r="FY8" s="23"/>
      <c r="FZ8" s="23"/>
      <c r="GA8" s="23"/>
      <c r="GB8" s="23"/>
      <c r="GC8" s="23"/>
      <c r="GD8" s="23"/>
      <c r="GE8" s="23"/>
      <c r="GF8" s="23"/>
      <c r="GG8" s="23"/>
      <c r="GH8" s="23"/>
      <c r="GI8" s="23"/>
      <c r="GJ8" s="23"/>
      <c r="GK8" s="23"/>
      <c r="GL8" s="23"/>
      <c r="GM8" s="23"/>
      <c r="GN8" s="23"/>
      <c r="GO8" s="23"/>
      <c r="GP8" s="23"/>
      <c r="GQ8" s="23"/>
      <c r="GR8" s="23"/>
      <c r="GS8" s="23"/>
      <c r="GT8" s="23"/>
      <c r="GU8" s="23"/>
      <c r="GV8" s="23"/>
      <c r="GW8" s="23"/>
      <c r="GX8" s="23"/>
      <c r="GY8" s="23"/>
      <c r="GZ8" s="23"/>
      <c r="HA8" s="23"/>
      <c r="HB8" s="23"/>
      <c r="HC8" s="23"/>
      <c r="HD8" s="23"/>
      <c r="HE8" s="23"/>
      <c r="HF8" s="23"/>
      <c r="HG8" s="23"/>
      <c r="HH8" s="23"/>
      <c r="HI8" s="23"/>
      <c r="HJ8" s="23"/>
      <c r="HK8" s="23"/>
      <c r="HL8" s="23"/>
      <c r="HM8" s="23"/>
      <c r="HN8" s="23"/>
      <c r="HO8" s="23"/>
      <c r="HP8" s="23"/>
      <c r="HQ8" s="23"/>
      <c r="HR8" s="23"/>
      <c r="HS8" s="23"/>
      <c r="HT8" s="23"/>
      <c r="HU8" s="23"/>
      <c r="HV8" s="23"/>
      <c r="HW8" s="23"/>
      <c r="HX8" s="23"/>
      <c r="HY8" s="23"/>
      <c r="HZ8" s="23"/>
      <c r="IA8" s="23"/>
      <c r="IB8" s="23"/>
      <c r="IC8" s="23"/>
      <c r="ID8" s="23"/>
      <c r="IE8" s="23"/>
    </row>
    <row r="9" spans="1:239" customFormat="1" ht="15" customHeight="1" x14ac:dyDescent="0.2">
      <c r="A9" s="23"/>
      <c r="B9" s="126" t="s">
        <v>20</v>
      </c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8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  <c r="GC9" s="23"/>
      <c r="GD9" s="23"/>
      <c r="GE9" s="23"/>
      <c r="GF9" s="23"/>
      <c r="GG9" s="23"/>
      <c r="GH9" s="23"/>
      <c r="GI9" s="23"/>
      <c r="GJ9" s="23"/>
      <c r="GK9" s="23"/>
      <c r="GL9" s="23"/>
      <c r="GM9" s="23"/>
      <c r="GN9" s="23"/>
      <c r="GO9" s="23"/>
      <c r="GP9" s="23"/>
      <c r="GQ9" s="23"/>
      <c r="GR9" s="23"/>
      <c r="GS9" s="23"/>
      <c r="GT9" s="23"/>
      <c r="GU9" s="23"/>
      <c r="GV9" s="23"/>
      <c r="GW9" s="23"/>
      <c r="GX9" s="23"/>
      <c r="GY9" s="23"/>
      <c r="GZ9" s="23"/>
      <c r="HA9" s="23"/>
      <c r="HB9" s="23"/>
      <c r="HC9" s="23"/>
      <c r="HD9" s="23"/>
      <c r="HE9" s="23"/>
      <c r="HF9" s="23"/>
      <c r="HG9" s="23"/>
      <c r="HH9" s="23"/>
      <c r="HI9" s="23"/>
      <c r="HJ9" s="23"/>
      <c r="HK9" s="23"/>
      <c r="HL9" s="23"/>
      <c r="HM9" s="23"/>
      <c r="HN9" s="23"/>
      <c r="HO9" s="23"/>
      <c r="HP9" s="23"/>
      <c r="HQ9" s="23"/>
      <c r="HR9" s="23"/>
      <c r="HS9" s="23"/>
      <c r="HT9" s="23"/>
      <c r="HU9" s="23"/>
      <c r="HV9" s="23"/>
      <c r="HW9" s="23"/>
      <c r="HX9" s="23"/>
      <c r="HY9" s="23"/>
      <c r="HZ9" s="23"/>
      <c r="IA9" s="23"/>
      <c r="IB9" s="23"/>
      <c r="IC9" s="23"/>
      <c r="ID9" s="23"/>
      <c r="IE9" s="23"/>
    </row>
    <row r="10" spans="1:239" customFormat="1" ht="15" customHeight="1" x14ac:dyDescent="0.25">
      <c r="A10" s="23"/>
      <c r="B10" s="129" t="s">
        <v>22</v>
      </c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1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23"/>
      <c r="HE10" s="23"/>
      <c r="HF10" s="23"/>
      <c r="HG10" s="23"/>
      <c r="HH10" s="23"/>
      <c r="HI10" s="23"/>
      <c r="HJ10" s="23"/>
      <c r="HK10" s="23"/>
      <c r="HL10" s="23"/>
      <c r="HM10" s="23"/>
      <c r="HN10" s="23"/>
      <c r="HO10" s="23"/>
      <c r="HP10" s="23"/>
      <c r="HQ10" s="23"/>
      <c r="HR10" s="23"/>
      <c r="HS10" s="23"/>
      <c r="HT10" s="23"/>
      <c r="HU10" s="23"/>
      <c r="HV10" s="23"/>
      <c r="HW10" s="23"/>
      <c r="HX10" s="23"/>
      <c r="HY10" s="23"/>
      <c r="HZ10" s="23"/>
      <c r="IA10" s="23"/>
      <c r="IB10" s="23"/>
      <c r="IC10" s="23"/>
      <c r="ID10" s="23"/>
      <c r="IE10" s="23"/>
    </row>
    <row r="11" spans="1:239" customFormat="1" ht="15" customHeight="1" x14ac:dyDescent="0.2">
      <c r="A11" s="23"/>
      <c r="B11" s="132" t="s">
        <v>46</v>
      </c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  <c r="O11" s="133"/>
      <c r="P11" s="133"/>
      <c r="Q11" s="133"/>
      <c r="R11" s="133"/>
      <c r="S11" s="133"/>
      <c r="T11" s="133"/>
      <c r="U11" s="133"/>
      <c r="V11" s="134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  <c r="FW11" s="23"/>
      <c r="FX11" s="23"/>
      <c r="FY11" s="23"/>
      <c r="FZ11" s="23"/>
      <c r="GA11" s="23"/>
      <c r="GB11" s="23"/>
      <c r="GC11" s="23"/>
      <c r="GD11" s="23"/>
      <c r="GE11" s="23"/>
      <c r="GF11" s="23"/>
      <c r="GG11" s="23"/>
      <c r="GH11" s="23"/>
      <c r="GI11" s="23"/>
      <c r="GJ11" s="23"/>
      <c r="GK11" s="23"/>
      <c r="GL11" s="23"/>
      <c r="GM11" s="23"/>
      <c r="GN11" s="23"/>
      <c r="GO11" s="23"/>
      <c r="GP11" s="23"/>
      <c r="GQ11" s="23"/>
      <c r="GR11" s="23"/>
      <c r="GS11" s="23"/>
      <c r="GT11" s="23"/>
      <c r="GU11" s="23"/>
      <c r="GV11" s="23"/>
      <c r="GW11" s="23"/>
      <c r="GX11" s="23"/>
      <c r="GY11" s="23"/>
      <c r="GZ11" s="23"/>
      <c r="HA11" s="23"/>
      <c r="HB11" s="23"/>
      <c r="HC11" s="23"/>
      <c r="HD11" s="23"/>
      <c r="HE11" s="23"/>
      <c r="HF11" s="23"/>
      <c r="HG11" s="23"/>
      <c r="HH11" s="23"/>
      <c r="HI11" s="23"/>
      <c r="HJ11" s="23"/>
      <c r="HK11" s="23"/>
      <c r="HL11" s="23"/>
      <c r="HM11" s="23"/>
      <c r="HN11" s="23"/>
      <c r="HO11" s="23"/>
      <c r="HP11" s="23"/>
      <c r="HQ11" s="23"/>
      <c r="HR11" s="23"/>
      <c r="HS11" s="23"/>
      <c r="HT11" s="23"/>
      <c r="HU11" s="23"/>
      <c r="HV11" s="23"/>
      <c r="HW11" s="23"/>
      <c r="HX11" s="23"/>
      <c r="HY11" s="23"/>
      <c r="HZ11" s="23"/>
      <c r="IA11" s="23"/>
      <c r="IB11" s="23"/>
      <c r="IC11" s="23"/>
      <c r="ID11" s="23"/>
      <c r="IE11" s="23"/>
    </row>
    <row r="12" spans="1:239" customFormat="1" ht="15" customHeight="1" x14ac:dyDescent="0.2">
      <c r="A12" s="23"/>
      <c r="B12" s="135" t="s">
        <v>6</v>
      </c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7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B12" s="23"/>
      <c r="DC12" s="23"/>
      <c r="DD12" s="23"/>
      <c r="DE12" s="23"/>
      <c r="DF12" s="23"/>
      <c r="DG12" s="23"/>
      <c r="DH12" s="23"/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3"/>
      <c r="DW12" s="23"/>
      <c r="DX12" s="23"/>
      <c r="DY12" s="23"/>
      <c r="DZ12" s="23"/>
      <c r="EA12" s="23"/>
      <c r="EB12" s="23"/>
      <c r="EC12" s="23"/>
      <c r="ED12" s="23"/>
      <c r="EE12" s="23"/>
      <c r="EF12" s="23"/>
      <c r="EG12" s="23"/>
      <c r="EH12" s="23"/>
      <c r="EI12" s="23"/>
      <c r="EJ12" s="23"/>
      <c r="EK12" s="23"/>
      <c r="EL12" s="23"/>
      <c r="EM12" s="23"/>
      <c r="EN12" s="23"/>
      <c r="EO12" s="23"/>
      <c r="EP12" s="23"/>
      <c r="EQ12" s="23"/>
      <c r="ER12" s="23"/>
      <c r="ES12" s="23"/>
      <c r="ET12" s="23"/>
      <c r="EU12" s="23"/>
      <c r="EV12" s="23"/>
      <c r="EW12" s="23"/>
      <c r="EX12" s="23"/>
      <c r="EY12" s="23"/>
      <c r="EZ12" s="23"/>
      <c r="FA12" s="23"/>
      <c r="FB12" s="23"/>
      <c r="FC12" s="23"/>
      <c r="FD12" s="23"/>
      <c r="FE12" s="23"/>
      <c r="FF12" s="23"/>
      <c r="FG12" s="23"/>
      <c r="FH12" s="23"/>
      <c r="FI12" s="23"/>
      <c r="FJ12" s="23"/>
      <c r="FK12" s="23"/>
      <c r="FL12" s="23"/>
      <c r="FM12" s="23"/>
      <c r="FN12" s="23"/>
      <c r="FO12" s="23"/>
      <c r="FP12" s="23"/>
      <c r="FQ12" s="23"/>
      <c r="FR12" s="23"/>
      <c r="FS12" s="23"/>
      <c r="FT12" s="23"/>
      <c r="FU12" s="23"/>
      <c r="FV12" s="23"/>
      <c r="FW12" s="23"/>
      <c r="FX12" s="23"/>
      <c r="FY12" s="23"/>
      <c r="FZ12" s="23"/>
      <c r="GA12" s="23"/>
      <c r="GB12" s="23"/>
      <c r="GC12" s="23"/>
      <c r="GD12" s="23"/>
      <c r="GE12" s="23"/>
      <c r="GF12" s="23"/>
      <c r="GG12" s="23"/>
      <c r="GH12" s="23"/>
      <c r="GI12" s="23"/>
      <c r="GJ12" s="23"/>
      <c r="GK12" s="23"/>
      <c r="GL12" s="23"/>
      <c r="GM12" s="23"/>
      <c r="GN12" s="23"/>
      <c r="GO12" s="23"/>
      <c r="GP12" s="23"/>
      <c r="GQ12" s="23"/>
      <c r="GR12" s="23"/>
      <c r="GS12" s="23"/>
      <c r="GT12" s="23"/>
      <c r="GU12" s="23"/>
      <c r="GV12" s="23"/>
      <c r="GW12" s="23"/>
      <c r="GX12" s="23"/>
      <c r="GY12" s="23"/>
      <c r="GZ12" s="23"/>
      <c r="HA12" s="23"/>
      <c r="HB12" s="23"/>
      <c r="HC12" s="23"/>
      <c r="HD12" s="23"/>
      <c r="HE12" s="23"/>
      <c r="HF12" s="23"/>
      <c r="HG12" s="23"/>
      <c r="HH12" s="23"/>
      <c r="HI12" s="23"/>
      <c r="HJ12" s="23"/>
      <c r="HK12" s="23"/>
      <c r="HL12" s="23"/>
      <c r="HM12" s="23"/>
      <c r="HN12" s="23"/>
      <c r="HO12" s="23"/>
      <c r="HP12" s="23"/>
      <c r="HQ12" s="23"/>
      <c r="HR12" s="23"/>
      <c r="HS12" s="23"/>
      <c r="HT12" s="23"/>
      <c r="HU12" s="23"/>
      <c r="HV12" s="23"/>
      <c r="HW12" s="23"/>
      <c r="HX12" s="23"/>
      <c r="HY12" s="23"/>
      <c r="HZ12" s="23"/>
      <c r="IA12" s="23"/>
      <c r="IB12" s="23"/>
      <c r="IC12" s="23"/>
      <c r="ID12" s="23"/>
      <c r="IE12" s="23"/>
    </row>
    <row r="13" spans="1:239" customFormat="1" ht="15" customHeight="1" x14ac:dyDescent="0.2">
      <c r="A13" s="23"/>
      <c r="B13" s="126" t="s">
        <v>7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8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23"/>
      <c r="DL13" s="23"/>
      <c r="DM13" s="23"/>
      <c r="DN13" s="23"/>
      <c r="DO13" s="23"/>
      <c r="DP13" s="23"/>
      <c r="DQ13" s="23"/>
      <c r="DR13" s="23"/>
      <c r="DS13" s="23"/>
      <c r="DT13" s="23"/>
      <c r="DU13" s="23"/>
      <c r="DV13" s="23"/>
      <c r="DW13" s="23"/>
      <c r="DX13" s="23"/>
      <c r="DY13" s="23"/>
      <c r="DZ13" s="23"/>
      <c r="EA13" s="23"/>
      <c r="EB13" s="23"/>
      <c r="EC13" s="23"/>
      <c r="ED13" s="23"/>
      <c r="EE13" s="23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23"/>
      <c r="EQ13" s="23"/>
      <c r="ER13" s="23"/>
      <c r="ES13" s="23"/>
      <c r="ET13" s="23"/>
      <c r="EU13" s="23"/>
      <c r="EV13" s="23"/>
      <c r="EW13" s="23"/>
      <c r="EX13" s="23"/>
      <c r="EY13" s="23"/>
      <c r="EZ13" s="23"/>
      <c r="FA13" s="23"/>
      <c r="FB13" s="23"/>
      <c r="FC13" s="23"/>
      <c r="FD13" s="23"/>
      <c r="FE13" s="23"/>
      <c r="FF13" s="23"/>
      <c r="FG13" s="23"/>
      <c r="FH13" s="23"/>
      <c r="FI13" s="23"/>
      <c r="FJ13" s="23"/>
      <c r="FK13" s="23"/>
      <c r="FL13" s="23"/>
      <c r="FM13" s="23"/>
      <c r="FN13" s="23"/>
      <c r="FO13" s="23"/>
      <c r="FP13" s="23"/>
      <c r="FQ13" s="23"/>
      <c r="FR13" s="23"/>
      <c r="FS13" s="23"/>
      <c r="FT13" s="23"/>
      <c r="FU13" s="23"/>
      <c r="FV13" s="23"/>
      <c r="FW13" s="23"/>
      <c r="FX13" s="23"/>
      <c r="FY13" s="23"/>
      <c r="FZ13" s="23"/>
      <c r="GA13" s="23"/>
      <c r="GB13" s="23"/>
      <c r="GC13" s="23"/>
      <c r="GD13" s="23"/>
      <c r="GE13" s="23"/>
      <c r="GF13" s="23"/>
      <c r="GG13" s="23"/>
      <c r="GH13" s="23"/>
      <c r="GI13" s="23"/>
      <c r="GJ13" s="23"/>
      <c r="GK13" s="23"/>
      <c r="GL13" s="23"/>
      <c r="GM13" s="23"/>
      <c r="GN13" s="23"/>
      <c r="GO13" s="23"/>
      <c r="GP13" s="23"/>
      <c r="GQ13" s="23"/>
      <c r="GR13" s="23"/>
      <c r="GS13" s="23"/>
      <c r="GT13" s="23"/>
      <c r="GU13" s="23"/>
      <c r="GV13" s="23"/>
      <c r="GW13" s="23"/>
      <c r="GX13" s="23"/>
      <c r="GY13" s="23"/>
      <c r="GZ13" s="23"/>
      <c r="HA13" s="23"/>
      <c r="HB13" s="23"/>
      <c r="HC13" s="23"/>
      <c r="HD13" s="23"/>
      <c r="HE13" s="23"/>
      <c r="HF13" s="23"/>
      <c r="HG13" s="23"/>
      <c r="HH13" s="23"/>
      <c r="HI13" s="23"/>
      <c r="HJ13" s="23"/>
      <c r="HK13" s="23"/>
      <c r="HL13" s="23"/>
      <c r="HM13" s="23"/>
      <c r="HN13" s="23"/>
      <c r="HO13" s="23"/>
      <c r="HP13" s="23"/>
      <c r="HQ13" s="23"/>
      <c r="HR13" s="23"/>
      <c r="HS13" s="23"/>
      <c r="HT13" s="23"/>
      <c r="HU13" s="23"/>
      <c r="HV13" s="23"/>
      <c r="HW13" s="23"/>
      <c r="HX13" s="23"/>
      <c r="HY13" s="23"/>
      <c r="HZ13" s="23"/>
      <c r="IA13" s="23"/>
      <c r="IB13" s="23"/>
      <c r="IC13" s="23"/>
      <c r="ID13" s="23"/>
      <c r="IE13" s="23"/>
    </row>
    <row r="14" spans="1:239" customFormat="1" ht="15" customHeight="1" x14ac:dyDescent="0.2">
      <c r="A14" s="23"/>
      <c r="B14" s="132" t="s">
        <v>8</v>
      </c>
      <c r="C14" s="133"/>
      <c r="D14" s="133"/>
      <c r="E14" s="133"/>
      <c r="F14" s="133"/>
      <c r="G14" s="133"/>
      <c r="H14" s="133"/>
      <c r="I14" s="133"/>
      <c r="J14" s="133"/>
      <c r="K14" s="133"/>
      <c r="L14" s="133"/>
      <c r="M14" s="133"/>
      <c r="N14" s="133"/>
      <c r="O14" s="133"/>
      <c r="P14" s="133"/>
      <c r="Q14" s="133"/>
      <c r="R14" s="133"/>
      <c r="S14" s="133"/>
      <c r="T14" s="133"/>
      <c r="U14" s="133"/>
      <c r="V14" s="134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  <c r="CX14" s="23"/>
      <c r="CY14" s="23"/>
      <c r="CZ14" s="23"/>
      <c r="DA14" s="23"/>
      <c r="DB14" s="23"/>
      <c r="DC14" s="23"/>
      <c r="DD14" s="23"/>
      <c r="DE14" s="23"/>
      <c r="DF14" s="23"/>
      <c r="DG14" s="23"/>
      <c r="DH14" s="23"/>
      <c r="DI14" s="23"/>
      <c r="DJ14" s="23"/>
      <c r="DK14" s="23"/>
      <c r="DL14" s="23"/>
      <c r="DM14" s="23"/>
      <c r="DN14" s="23"/>
      <c r="DO14" s="23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</row>
    <row r="15" spans="1:239" customFormat="1" x14ac:dyDescent="0.2">
      <c r="A15" s="23"/>
      <c r="B15" s="23"/>
      <c r="C15" s="23"/>
      <c r="D15" s="23"/>
      <c r="E15" s="23"/>
      <c r="F15" s="62"/>
      <c r="G15" s="62"/>
      <c r="H15" s="62"/>
      <c r="I15" s="62"/>
      <c r="J15" s="62"/>
      <c r="K15" s="62"/>
      <c r="L15" s="63"/>
      <c r="M15" s="63"/>
      <c r="N15" s="63"/>
      <c r="O15" s="62"/>
      <c r="P15" s="62"/>
      <c r="Q15" s="62"/>
      <c r="R15" s="62"/>
      <c r="S15" s="62"/>
      <c r="T15" s="62"/>
      <c r="U15" s="62"/>
      <c r="V15" s="62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/>
      <c r="CS15" s="23"/>
      <c r="CT15" s="23"/>
      <c r="CU15" s="23"/>
      <c r="CV15" s="23"/>
      <c r="CW15" s="23"/>
      <c r="CX15" s="23"/>
      <c r="CY15" s="23"/>
      <c r="CZ15" s="23"/>
      <c r="DA15" s="23"/>
      <c r="DB15" s="23"/>
      <c r="DC15" s="23"/>
      <c r="DD15" s="23"/>
      <c r="DE15" s="23"/>
      <c r="DF15" s="23"/>
      <c r="DG15" s="23"/>
      <c r="DH15" s="23"/>
      <c r="DI15" s="23"/>
      <c r="DJ15" s="23"/>
      <c r="DK15" s="23"/>
      <c r="DL15" s="23"/>
      <c r="DM15" s="23"/>
      <c r="DN15" s="23"/>
      <c r="DO15" s="23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</row>
    <row r="16" spans="1:239" customFormat="1" ht="36" customHeight="1" x14ac:dyDescent="0.2">
      <c r="A16" s="23"/>
      <c r="B16" s="106" t="s">
        <v>47</v>
      </c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/>
      <c r="DH16" s="23"/>
      <c r="DI16" s="23"/>
      <c r="DJ16" s="23"/>
      <c r="DK16" s="23"/>
      <c r="DL16" s="23"/>
      <c r="DM16" s="23"/>
      <c r="DN16" s="23"/>
      <c r="DO16" s="23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</row>
    <row r="17" spans="2:22" s="3" customFormat="1" ht="23.25" customHeight="1" x14ac:dyDescent="0.2">
      <c r="B17" s="50" t="s">
        <v>52</v>
      </c>
      <c r="C17" s="109" t="s">
        <v>26</v>
      </c>
      <c r="D17" s="110"/>
      <c r="E17" s="111"/>
      <c r="F17" s="33" t="s">
        <v>27</v>
      </c>
      <c r="G17" s="33" t="s">
        <v>30</v>
      </c>
      <c r="H17" s="33" t="s">
        <v>29</v>
      </c>
      <c r="I17" s="33" t="s">
        <v>31</v>
      </c>
      <c r="J17" s="33" t="s">
        <v>32</v>
      </c>
      <c r="K17" s="36" t="s">
        <v>28</v>
      </c>
      <c r="L17" s="112" t="s">
        <v>9</v>
      </c>
      <c r="M17" s="113"/>
      <c r="N17" s="114"/>
      <c r="O17" s="121" t="s">
        <v>12</v>
      </c>
      <c r="P17" s="121" t="s">
        <v>13</v>
      </c>
      <c r="Q17" s="121" t="s">
        <v>14</v>
      </c>
      <c r="R17" s="121" t="s">
        <v>0</v>
      </c>
      <c r="S17" s="121" t="s">
        <v>1</v>
      </c>
      <c r="T17" s="123" t="s">
        <v>10</v>
      </c>
      <c r="U17" s="125" t="s">
        <v>36</v>
      </c>
      <c r="V17" s="125"/>
    </row>
    <row r="18" spans="2:22" s="3" customFormat="1" ht="18.75" x14ac:dyDescent="0.2">
      <c r="B18" s="66" t="s">
        <v>17</v>
      </c>
      <c r="C18" s="6" t="s">
        <v>2</v>
      </c>
      <c r="D18" s="6" t="s">
        <v>3</v>
      </c>
      <c r="E18" s="6" t="s">
        <v>4</v>
      </c>
      <c r="F18" s="17"/>
      <c r="G18" s="17"/>
      <c r="H18" s="17"/>
      <c r="I18" s="17"/>
      <c r="J18" s="17"/>
      <c r="K18" s="17"/>
      <c r="L18" s="18" t="s">
        <v>2</v>
      </c>
      <c r="M18" s="19" t="s">
        <v>3</v>
      </c>
      <c r="N18" s="20" t="s">
        <v>4</v>
      </c>
      <c r="O18" s="122"/>
      <c r="P18" s="122"/>
      <c r="Q18" s="122"/>
      <c r="R18" s="122"/>
      <c r="S18" s="122"/>
      <c r="T18" s="124"/>
      <c r="U18" s="49" t="s">
        <v>34</v>
      </c>
      <c r="V18" s="49" t="s">
        <v>35</v>
      </c>
    </row>
    <row r="19" spans="2:22" s="5" customFormat="1" ht="14.25" customHeight="1" x14ac:dyDescent="0.2">
      <c r="B19" s="31" t="s">
        <v>49</v>
      </c>
      <c r="C19" s="34">
        <v>0.16962110000000002</v>
      </c>
      <c r="D19" s="34">
        <v>0.18632240000000003</v>
      </c>
      <c r="E19" s="34">
        <v>0.16748160000000001</v>
      </c>
      <c r="F19" s="34">
        <v>3.8463700000000003E-2</v>
      </c>
      <c r="G19" s="144">
        <v>4.0000000000000002E-4</v>
      </c>
      <c r="H19" s="144">
        <v>3.1189999999999998E-3</v>
      </c>
      <c r="I19" s="144">
        <v>9.3999999999999997E-4</v>
      </c>
      <c r="J19" s="150">
        <v>2.0000000000000001E-4</v>
      </c>
      <c r="K19" s="147">
        <v>-1.89E-3</v>
      </c>
      <c r="L19" s="68">
        <f>IF(C19&lt;&gt;"",C19+$F$19+$G$19+$H$19+$I$19+$J$19+$K$19,"disp. da 1/08/2026")</f>
        <v>0.21085380000000004</v>
      </c>
      <c r="M19" s="68">
        <f>IF(D19&lt;&gt;"",D19+$F$19+$G$19+$H$19+$I$19+$J$19+$K$19,L19)</f>
        <v>0.22755510000000007</v>
      </c>
      <c r="N19" s="68">
        <f>IF(E19&lt;&gt;"",E19+$F$19+$G$19+$H$19+$I$19+$J$19+$K$19,L19)</f>
        <v>0.20871430000000002</v>
      </c>
      <c r="O19" s="141">
        <f>5.595/100</f>
        <v>5.595E-2</v>
      </c>
      <c r="P19" s="141">
        <f>1.19/100</f>
        <v>1.1899999999999999E-2</v>
      </c>
      <c r="Q19" s="149">
        <f>(0.149+0.016)/100</f>
        <v>1.6499999999999998E-3</v>
      </c>
      <c r="R19" s="141">
        <f>0.276/100</f>
        <v>2.7600000000000003E-3</v>
      </c>
      <c r="S19" s="141">
        <f>0.052/100</f>
        <v>5.1999999999999995E-4</v>
      </c>
      <c r="T19" s="69"/>
      <c r="U19" s="72"/>
      <c r="V19" s="72"/>
    </row>
    <row r="20" spans="2:22" s="3" customFormat="1" ht="14.25" customHeight="1" x14ac:dyDescent="0.2">
      <c r="B20" s="32" t="s">
        <v>48</v>
      </c>
      <c r="C20" s="34">
        <v>0.19196760000000002</v>
      </c>
      <c r="D20" s="34">
        <v>0.22478830000000002</v>
      </c>
      <c r="E20" s="34">
        <v>0.18888760000000002</v>
      </c>
      <c r="F20" s="34">
        <v>1.8467900000000002E-2</v>
      </c>
      <c r="G20" s="145"/>
      <c r="H20" s="145"/>
      <c r="I20" s="145"/>
      <c r="J20" s="150"/>
      <c r="K20" s="147"/>
      <c r="L20" s="68">
        <f>IF(C20&lt;&gt;"",C20+$F$20+$G$19+$H$19+$I$19+$J$19+$K$19,"disp. da 1/09/2026")</f>
        <v>0.21320450000000005</v>
      </c>
      <c r="M20" s="68">
        <f>IF(D20&lt;&gt;"",D20+$F$20+$G$19+$H$19+$I$19+$J$19+$K$19,L20)</f>
        <v>0.24602520000000005</v>
      </c>
      <c r="N20" s="68">
        <f>IF(E20&lt;&gt;"",E20+$F$20+$G$19+$H$19+$I$19+$J$19+$K$19,L20)</f>
        <v>0.21012450000000005</v>
      </c>
      <c r="O20" s="142"/>
      <c r="P20" s="142"/>
      <c r="Q20" s="142"/>
      <c r="R20" s="142"/>
      <c r="S20" s="142"/>
      <c r="T20" s="70">
        <f>O19+P19+Q19+R19+S19</f>
        <v>7.2779999999999997E-2</v>
      </c>
      <c r="U20" s="73">
        <f>5.0821/100</f>
        <v>5.0820999999999998E-2</v>
      </c>
      <c r="V20" s="73">
        <f>0.7631/100</f>
        <v>7.6309999999999998E-3</v>
      </c>
    </row>
    <row r="21" spans="2:22" s="3" customFormat="1" ht="14.25" customHeight="1" x14ac:dyDescent="0.2">
      <c r="B21" s="32" t="s">
        <v>50</v>
      </c>
      <c r="C21" s="34"/>
      <c r="D21" s="34"/>
      <c r="E21" s="34"/>
      <c r="F21" s="34">
        <v>1.5067800000000003E-2</v>
      </c>
      <c r="G21" s="146"/>
      <c r="H21" s="146"/>
      <c r="I21" s="146"/>
      <c r="J21" s="151"/>
      <c r="K21" s="148"/>
      <c r="L21" s="68" t="str">
        <f>IF(C21&lt;&gt;"",C21+$F$21+$G$19+$H$19+$I$19+$J$19+$K$19,"disp. da 1/10/2026")</f>
        <v>disp. da 1/10/2026</v>
      </c>
      <c r="M21" s="68" t="str">
        <f>IF(D21&lt;&gt;"",D21+$F$21+$G$19+$H$19+$I$19+$J$19+$K$19,L21)</f>
        <v>disp. da 1/10/2026</v>
      </c>
      <c r="N21" s="68" t="str">
        <f>IF(E21&lt;&gt;"",E21+$F$21+$G$19+$H$19+$I$19+$J$19+$K$19,L21)</f>
        <v>disp. da 1/10/2026</v>
      </c>
      <c r="O21" s="143"/>
      <c r="P21" s="143"/>
      <c r="Q21" s="143"/>
      <c r="R21" s="143"/>
      <c r="S21" s="143"/>
      <c r="T21" s="71"/>
      <c r="U21" s="74"/>
      <c r="V21" s="74"/>
    </row>
    <row r="22" spans="2:22" s="3" customFormat="1" ht="14.25" customHeight="1" x14ac:dyDescent="0.2">
      <c r="B22" s="21" t="s">
        <v>18</v>
      </c>
      <c r="C22" s="35" t="s">
        <v>11</v>
      </c>
      <c r="D22" s="35" t="s">
        <v>11</v>
      </c>
      <c r="E22" s="35" t="s">
        <v>11</v>
      </c>
      <c r="F22" s="35" t="s">
        <v>11</v>
      </c>
      <c r="G22" s="35" t="s">
        <v>11</v>
      </c>
      <c r="H22" s="35" t="s">
        <v>11</v>
      </c>
      <c r="I22" s="35" t="s">
        <v>11</v>
      </c>
      <c r="J22" s="35" t="s">
        <v>11</v>
      </c>
      <c r="K22" s="35" t="s">
        <v>11</v>
      </c>
      <c r="L22" s="96" t="str">
        <f>I22</f>
        <v xml:space="preserve">- </v>
      </c>
      <c r="M22" s="97"/>
      <c r="N22" s="98"/>
      <c r="O22" s="43" t="s">
        <v>11</v>
      </c>
      <c r="P22" s="43" t="s">
        <v>11</v>
      </c>
      <c r="Q22" s="44" t="s">
        <v>11</v>
      </c>
      <c r="R22" s="44" t="s">
        <v>11</v>
      </c>
      <c r="S22" s="44" t="s">
        <v>11</v>
      </c>
      <c r="T22" s="44" t="s">
        <v>11</v>
      </c>
      <c r="U22" s="44" t="s">
        <v>11</v>
      </c>
      <c r="V22" s="43" t="s">
        <v>11</v>
      </c>
    </row>
    <row r="23" spans="2:22" s="3" customFormat="1" ht="14.25" customHeight="1" x14ac:dyDescent="0.2">
      <c r="B23" s="21" t="s">
        <v>19</v>
      </c>
      <c r="C23" s="35" t="s">
        <v>11</v>
      </c>
      <c r="D23" s="35" t="s">
        <v>11</v>
      </c>
      <c r="E23" s="35" t="s">
        <v>11</v>
      </c>
      <c r="F23" s="35" t="s">
        <v>11</v>
      </c>
      <c r="G23" s="35" t="s">
        <v>11</v>
      </c>
      <c r="H23" s="35" t="s">
        <v>11</v>
      </c>
      <c r="I23" s="35" t="s">
        <v>11</v>
      </c>
      <c r="J23" s="35" t="s">
        <v>11</v>
      </c>
      <c r="K23" s="35" t="s">
        <v>11</v>
      </c>
      <c r="L23" s="99" t="s">
        <v>11</v>
      </c>
      <c r="M23" s="100"/>
      <c r="N23" s="101"/>
      <c r="O23" s="43" t="s">
        <v>11</v>
      </c>
      <c r="P23" s="43" t="s">
        <v>11</v>
      </c>
      <c r="Q23" s="44" t="s">
        <v>11</v>
      </c>
      <c r="R23" s="44" t="s">
        <v>11</v>
      </c>
      <c r="S23" s="44" t="s">
        <v>11</v>
      </c>
      <c r="T23" s="44" t="s">
        <v>11</v>
      </c>
      <c r="U23" s="44" t="s">
        <v>11</v>
      </c>
      <c r="V23" s="43" t="s">
        <v>11</v>
      </c>
    </row>
    <row r="24" spans="2:22" ht="25.5" customHeight="1" x14ac:dyDescent="0.2">
      <c r="B24" s="22" t="s">
        <v>15</v>
      </c>
      <c r="C24" s="9"/>
      <c r="D24" s="9"/>
      <c r="E24" s="9"/>
      <c r="F24" s="9"/>
      <c r="G24" s="9"/>
      <c r="H24" s="9"/>
      <c r="I24" s="9"/>
      <c r="J24" s="9"/>
      <c r="K24" s="9"/>
      <c r="L24" s="81" t="s">
        <v>16</v>
      </c>
      <c r="M24" s="82"/>
      <c r="N24" s="82"/>
      <c r="O24" s="82"/>
      <c r="P24" s="82"/>
      <c r="Q24" s="82"/>
      <c r="R24" s="82"/>
      <c r="S24" s="82"/>
      <c r="T24" s="82"/>
      <c r="U24" s="82"/>
      <c r="V24" s="83"/>
    </row>
    <row r="26" spans="2:22" ht="14.25" customHeight="1" x14ac:dyDescent="0.2">
      <c r="B26" s="14"/>
      <c r="C26" s="15"/>
      <c r="D26" s="15"/>
      <c r="E26" s="15"/>
      <c r="F26" s="64"/>
      <c r="G26" s="64"/>
      <c r="H26" s="64"/>
      <c r="I26" s="64"/>
      <c r="J26" s="15"/>
      <c r="K26" s="15"/>
    </row>
    <row r="27" spans="2:22" ht="48.75" customHeight="1" x14ac:dyDescent="0.2">
      <c r="B27" s="106" t="s">
        <v>43</v>
      </c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</row>
    <row r="28" spans="2:22" s="3" customFormat="1" ht="23.25" customHeight="1" x14ac:dyDescent="0.2">
      <c r="B28" s="50" t="str">
        <f>B17</f>
        <v>1 Luglio - 30 Settembre 2026</v>
      </c>
      <c r="C28" s="109" t="s">
        <v>38</v>
      </c>
      <c r="D28" s="110"/>
      <c r="E28" s="111"/>
      <c r="F28" s="33" t="s">
        <v>39</v>
      </c>
      <c r="G28" s="33" t="s">
        <v>40</v>
      </c>
      <c r="H28" s="33" t="s">
        <v>41</v>
      </c>
      <c r="I28" s="36" t="s">
        <v>42</v>
      </c>
      <c r="J28" s="56"/>
      <c r="K28" s="57"/>
      <c r="L28" s="112" t="s">
        <v>9</v>
      </c>
      <c r="M28" s="113"/>
      <c r="N28" s="114"/>
      <c r="O28" s="115" t="s">
        <v>12</v>
      </c>
      <c r="P28" s="115" t="s">
        <v>13</v>
      </c>
      <c r="Q28" s="115" t="s">
        <v>14</v>
      </c>
      <c r="R28" s="102" t="s">
        <v>0</v>
      </c>
      <c r="S28" s="102" t="s">
        <v>1</v>
      </c>
      <c r="T28" s="104" t="s">
        <v>10</v>
      </c>
      <c r="U28" s="107" t="s">
        <v>36</v>
      </c>
      <c r="V28" s="108"/>
    </row>
    <row r="29" spans="2:22" s="3" customFormat="1" ht="18.75" x14ac:dyDescent="0.2">
      <c r="B29" s="16" t="s">
        <v>17</v>
      </c>
      <c r="C29" s="6" t="s">
        <v>2</v>
      </c>
      <c r="D29" s="6" t="s">
        <v>3</v>
      </c>
      <c r="E29" s="6" t="s">
        <v>4</v>
      </c>
      <c r="F29" s="17"/>
      <c r="G29" s="17"/>
      <c r="H29" s="17"/>
      <c r="I29" s="17"/>
      <c r="J29" s="58"/>
      <c r="K29" s="59"/>
      <c r="L29" s="18" t="s">
        <v>2</v>
      </c>
      <c r="M29" s="19" t="s">
        <v>3</v>
      </c>
      <c r="N29" s="20" t="s">
        <v>4</v>
      </c>
      <c r="O29" s="116"/>
      <c r="P29" s="116"/>
      <c r="Q29" s="116"/>
      <c r="R29" s="103"/>
      <c r="S29" s="103"/>
      <c r="T29" s="105"/>
      <c r="U29" s="49" t="s">
        <v>34</v>
      </c>
      <c r="V29" s="49" t="s">
        <v>35</v>
      </c>
    </row>
    <row r="30" spans="2:22" s="5" customFormat="1" ht="14.25" customHeight="1" x14ac:dyDescent="0.2">
      <c r="B30" s="31" t="str">
        <f>B19</f>
        <v>Luglio 2026</v>
      </c>
      <c r="C30" s="65">
        <f t="shared" ref="C30:E32" si="0">IF(C19=0,"",C19)</f>
        <v>0.16962110000000002</v>
      </c>
      <c r="D30" s="65">
        <f t="shared" si="0"/>
        <v>0.18632240000000003</v>
      </c>
      <c r="E30" s="65">
        <f t="shared" si="0"/>
        <v>0.16748160000000001</v>
      </c>
      <c r="F30" s="52">
        <f>F19</f>
        <v>3.8463700000000003E-2</v>
      </c>
      <c r="G30" s="91">
        <v>4.4999999999999999E-4</v>
      </c>
      <c r="H30" s="94">
        <v>2.8129999999999999E-2</v>
      </c>
      <c r="I30" s="84">
        <v>8.1180971200000001E-4</v>
      </c>
      <c r="J30" s="53"/>
      <c r="K30" s="54"/>
      <c r="L30" s="67">
        <f>IF(C30&lt;&gt;"",C30+$F$30+$G$30+$H$30+$I$30,L19)</f>
        <v>0.23747660971200002</v>
      </c>
      <c r="M30" s="67">
        <f>IF(D30&lt;&gt;"",D30+$F$30+$G$30+$H$30+$I$30,M19)</f>
        <v>0.25417790971200005</v>
      </c>
      <c r="N30" s="67">
        <f>IF(E30&lt;&gt;"",E30+$F$30+$G$30+$H$30+$I$30,N19)</f>
        <v>0.235337109712</v>
      </c>
      <c r="O30" s="86">
        <f>O19</f>
        <v>5.595E-2</v>
      </c>
      <c r="P30" s="86">
        <f>P19</f>
        <v>1.1899999999999999E-2</v>
      </c>
      <c r="Q30" s="86">
        <f>Q19</f>
        <v>1.6499999999999998E-3</v>
      </c>
      <c r="R30" s="86">
        <f>R19</f>
        <v>2.7600000000000003E-3</v>
      </c>
      <c r="S30" s="86">
        <f>S19</f>
        <v>5.1999999999999995E-4</v>
      </c>
      <c r="T30" s="69"/>
      <c r="U30" s="69"/>
      <c r="V30" s="69"/>
    </row>
    <row r="31" spans="2:22" s="3" customFormat="1" ht="14.25" customHeight="1" x14ac:dyDescent="0.2">
      <c r="B31" s="31" t="str">
        <f>B20</f>
        <v>Agosto 2026</v>
      </c>
      <c r="C31" s="65">
        <f t="shared" si="0"/>
        <v>0.19196760000000002</v>
      </c>
      <c r="D31" s="65">
        <f t="shared" si="0"/>
        <v>0.22478830000000002</v>
      </c>
      <c r="E31" s="65">
        <f t="shared" si="0"/>
        <v>0.18888760000000002</v>
      </c>
      <c r="F31" s="52">
        <f t="shared" ref="F31:F32" si="1">F20</f>
        <v>1.8467900000000002E-2</v>
      </c>
      <c r="G31" s="92"/>
      <c r="H31" s="94"/>
      <c r="I31" s="84"/>
      <c r="J31" s="53"/>
      <c r="K31" s="54"/>
      <c r="L31" s="67">
        <f>IF(C31&lt;&gt;"",C31+$F$31+$G$30+$H$30+$I$30,L20)</f>
        <v>0.23982730971200003</v>
      </c>
      <c r="M31" s="67">
        <f>IF(D31&lt;&gt;"",D31+$F$31+$G$30+$H$30+$I$30,M20)</f>
        <v>0.27264800971200004</v>
      </c>
      <c r="N31" s="67">
        <f>IF(E31&lt;&gt;"",E31+$F$31+$G$30+$H$30+$I$30,N20)</f>
        <v>0.23674730971200003</v>
      </c>
      <c r="O31" s="87"/>
      <c r="P31" s="87"/>
      <c r="Q31" s="87"/>
      <c r="R31" s="87"/>
      <c r="S31" s="87"/>
      <c r="T31" s="70">
        <f>O30+P30+Q30+R30+S30</f>
        <v>7.2779999999999997E-2</v>
      </c>
      <c r="U31" s="70">
        <f>U20</f>
        <v>5.0820999999999998E-2</v>
      </c>
      <c r="V31" s="70">
        <f>V20</f>
        <v>7.6309999999999998E-3</v>
      </c>
    </row>
    <row r="32" spans="2:22" s="3" customFormat="1" ht="14.25" customHeight="1" x14ac:dyDescent="0.2">
      <c r="B32" s="31" t="str">
        <f>B21</f>
        <v>Settembre 2026</v>
      </c>
      <c r="C32" s="65" t="str">
        <f t="shared" si="0"/>
        <v/>
      </c>
      <c r="D32" s="65" t="str">
        <f t="shared" si="0"/>
        <v/>
      </c>
      <c r="E32" s="65" t="str">
        <f t="shared" si="0"/>
        <v/>
      </c>
      <c r="F32" s="52">
        <f t="shared" si="1"/>
        <v>1.5067800000000003E-2</v>
      </c>
      <c r="G32" s="93"/>
      <c r="H32" s="95"/>
      <c r="I32" s="85"/>
      <c r="J32" s="53"/>
      <c r="K32" s="54"/>
      <c r="L32" s="67" t="str">
        <f>IF(C32&lt;&gt;"",C32+$F$32+$G$30+$H$30+$I$30,L21)</f>
        <v>disp. da 1/10/2026</v>
      </c>
      <c r="M32" s="67" t="str">
        <f>IF(D32&lt;&gt;"",D32+$F$32+$G$30+$H$30+$I$30,M21)</f>
        <v>disp. da 1/10/2026</v>
      </c>
      <c r="N32" s="67" t="str">
        <f>IF(E32&lt;&gt;"",E32+$F$32+$G$30+$H$30+$I$30,N21)</f>
        <v>disp. da 1/10/2026</v>
      </c>
      <c r="O32" s="88"/>
      <c r="P32" s="88"/>
      <c r="Q32" s="88"/>
      <c r="R32" s="88"/>
      <c r="S32" s="88"/>
      <c r="T32" s="71"/>
      <c r="U32" s="71"/>
      <c r="V32" s="71"/>
    </row>
    <row r="33" spans="1:239" s="3" customFormat="1" ht="14.25" customHeight="1" x14ac:dyDescent="0.2">
      <c r="B33" s="21" t="s">
        <v>18</v>
      </c>
      <c r="C33" s="45" t="str">
        <f t="shared" ref="C33:I33" si="2">C22</f>
        <v xml:space="preserve">- </v>
      </c>
      <c r="D33" s="45" t="str">
        <f t="shared" si="2"/>
        <v xml:space="preserve">- </v>
      </c>
      <c r="E33" s="45" t="str">
        <f t="shared" si="2"/>
        <v xml:space="preserve">- </v>
      </c>
      <c r="F33" s="45" t="str">
        <f t="shared" si="2"/>
        <v xml:space="preserve">- </v>
      </c>
      <c r="G33" s="45" t="str">
        <f t="shared" si="2"/>
        <v xml:space="preserve">- </v>
      </c>
      <c r="H33" s="45" t="str">
        <f t="shared" si="2"/>
        <v xml:space="preserve">- </v>
      </c>
      <c r="I33" s="45" t="str">
        <f t="shared" si="2"/>
        <v xml:space="preserve">- </v>
      </c>
      <c r="J33" s="60"/>
      <c r="K33" s="61"/>
      <c r="L33" s="75" t="str">
        <f>I33</f>
        <v xml:space="preserve">- </v>
      </c>
      <c r="M33" s="76"/>
      <c r="N33" s="77"/>
      <c r="O33" s="46"/>
      <c r="P33" s="47"/>
      <c r="Q33" s="46"/>
      <c r="R33" s="45"/>
      <c r="S33" s="48"/>
      <c r="T33" s="45"/>
      <c r="U33" s="55"/>
      <c r="V33" s="55"/>
    </row>
    <row r="34" spans="1:239" s="3" customFormat="1" ht="14.25" customHeight="1" x14ac:dyDescent="0.2">
      <c r="B34" s="21" t="s">
        <v>19</v>
      </c>
      <c r="C34" s="45" t="str">
        <f t="shared" ref="C34:I34" si="3">$S$23</f>
        <v xml:space="preserve">- </v>
      </c>
      <c r="D34" s="45" t="str">
        <f t="shared" si="3"/>
        <v xml:space="preserve">- </v>
      </c>
      <c r="E34" s="45" t="str">
        <f t="shared" si="3"/>
        <v xml:space="preserve">- </v>
      </c>
      <c r="F34" s="45" t="str">
        <f t="shared" si="3"/>
        <v xml:space="preserve">- </v>
      </c>
      <c r="G34" s="45" t="str">
        <f t="shared" si="3"/>
        <v xml:space="preserve">- </v>
      </c>
      <c r="H34" s="45" t="str">
        <f t="shared" si="3"/>
        <v xml:space="preserve">- </v>
      </c>
      <c r="I34" s="45" t="str">
        <f t="shared" si="3"/>
        <v xml:space="preserve">- </v>
      </c>
      <c r="J34" s="89"/>
      <c r="K34" s="90"/>
      <c r="L34" s="78" t="str">
        <f>$S$23</f>
        <v xml:space="preserve">- </v>
      </c>
      <c r="M34" s="79"/>
      <c r="N34" s="80"/>
      <c r="O34" s="45" t="str">
        <f>$S$23</f>
        <v xml:space="preserve">- </v>
      </c>
      <c r="P34" s="45"/>
      <c r="Q34" s="45"/>
      <c r="R34" s="45"/>
      <c r="S34" s="45"/>
      <c r="T34" s="45"/>
      <c r="U34" s="45"/>
      <c r="V34" s="47"/>
    </row>
    <row r="35" spans="1:239" ht="25.5" customHeight="1" x14ac:dyDescent="0.2">
      <c r="B35" s="22" t="s">
        <v>15</v>
      </c>
      <c r="C35" s="9"/>
      <c r="D35" s="9"/>
      <c r="E35" s="9"/>
      <c r="F35" s="9"/>
      <c r="G35" s="9"/>
      <c r="H35" s="9"/>
      <c r="I35" s="9"/>
      <c r="J35" s="9"/>
      <c r="K35" s="9"/>
      <c r="L35" s="81" t="s">
        <v>16</v>
      </c>
      <c r="M35" s="82"/>
      <c r="N35" s="82"/>
      <c r="O35" s="82"/>
      <c r="P35" s="82"/>
      <c r="Q35" s="82"/>
      <c r="R35" s="82"/>
      <c r="S35" s="82"/>
      <c r="T35" s="82"/>
      <c r="U35" s="82"/>
      <c r="V35" s="83"/>
    </row>
    <row r="37" spans="1:239" ht="15.75" customHeight="1" x14ac:dyDescent="0.2">
      <c r="B37" s="28"/>
      <c r="C37" s="29"/>
      <c r="D37" s="29"/>
      <c r="E37" s="29"/>
      <c r="F37" s="29"/>
      <c r="G37" s="29"/>
      <c r="H37" s="29"/>
      <c r="I37" s="29"/>
      <c r="J37" s="29"/>
      <c r="K37" s="29"/>
      <c r="L37" s="41"/>
      <c r="M37" s="41"/>
      <c r="N37" s="41"/>
      <c r="O37" s="30"/>
      <c r="P37" s="30"/>
      <c r="Q37" s="30"/>
      <c r="R37" s="30"/>
      <c r="S37" s="30"/>
      <c r="T37" s="30"/>
      <c r="U37" s="30"/>
      <c r="V37" s="30"/>
    </row>
    <row r="38" spans="1:239" customFormat="1" x14ac:dyDescent="0.2">
      <c r="A38" s="26"/>
      <c r="B38" s="27" t="s">
        <v>23</v>
      </c>
      <c r="C38" s="26"/>
      <c r="D38" s="26"/>
      <c r="E38" s="26"/>
      <c r="F38" s="26"/>
      <c r="G38" s="26"/>
      <c r="H38" s="26"/>
      <c r="I38" s="26"/>
      <c r="J38" s="26"/>
      <c r="K38" s="26"/>
      <c r="L38" s="42"/>
      <c r="M38" s="42"/>
      <c r="N38" s="42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  <c r="BA38" s="26"/>
      <c r="BB38" s="26"/>
      <c r="BC38" s="26"/>
      <c r="BD38" s="26"/>
      <c r="BE38" s="26"/>
      <c r="BF38" s="26"/>
      <c r="BG38" s="26"/>
      <c r="BH38" s="26"/>
      <c r="BI38" s="26"/>
      <c r="BJ38" s="26"/>
      <c r="BK38" s="26"/>
      <c r="BL38" s="26"/>
      <c r="BM38" s="26"/>
      <c r="BN38" s="26"/>
      <c r="BO38" s="26"/>
      <c r="BP38" s="26"/>
      <c r="BQ38" s="26"/>
      <c r="BR38" s="26"/>
      <c r="BS38" s="26"/>
      <c r="BT38" s="26"/>
      <c r="BU38" s="26"/>
      <c r="BV38" s="26"/>
      <c r="BW38" s="26"/>
      <c r="BX38" s="26"/>
      <c r="BY38" s="26"/>
      <c r="BZ38" s="26"/>
      <c r="CA38" s="26"/>
      <c r="CB38" s="26"/>
      <c r="CC38" s="26"/>
      <c r="CD38" s="26"/>
      <c r="CE38" s="26"/>
      <c r="CF38" s="26"/>
      <c r="CG38" s="26"/>
      <c r="CH38" s="26"/>
      <c r="CI38" s="26"/>
      <c r="CJ38" s="26"/>
      <c r="CK38" s="26"/>
      <c r="CL38" s="26"/>
      <c r="CM38" s="26"/>
      <c r="CN38" s="26"/>
      <c r="CO38" s="26"/>
      <c r="CP38" s="26"/>
      <c r="CQ38" s="26"/>
      <c r="CR38" s="26"/>
      <c r="CS38" s="26"/>
      <c r="CT38" s="26"/>
      <c r="CU38" s="26"/>
      <c r="CV38" s="26"/>
      <c r="CW38" s="26"/>
      <c r="CX38" s="26"/>
      <c r="CY38" s="26"/>
      <c r="CZ38" s="26"/>
      <c r="DA38" s="26"/>
      <c r="DB38" s="26"/>
      <c r="DC38" s="26"/>
      <c r="DD38" s="26"/>
      <c r="DE38" s="26"/>
      <c r="DF38" s="26"/>
      <c r="DG38" s="26"/>
      <c r="DH38" s="26"/>
      <c r="DI38" s="26"/>
      <c r="DJ38" s="26"/>
      <c r="DK38" s="26"/>
      <c r="DL38" s="26"/>
      <c r="DM38" s="26"/>
      <c r="DN38" s="26"/>
      <c r="DO38" s="26"/>
      <c r="DP38" s="26"/>
      <c r="DQ38" s="26"/>
      <c r="DR38" s="26"/>
      <c r="DS38" s="26"/>
      <c r="DT38" s="26"/>
      <c r="DU38" s="26"/>
      <c r="DV38" s="26"/>
      <c r="DW38" s="26"/>
      <c r="DX38" s="26"/>
      <c r="DY38" s="26"/>
      <c r="DZ38" s="26"/>
      <c r="EA38" s="26"/>
      <c r="EB38" s="26"/>
      <c r="EC38" s="26"/>
      <c r="ED38" s="26"/>
      <c r="EE38" s="26"/>
      <c r="EF38" s="26"/>
      <c r="EG38" s="26"/>
      <c r="EH38" s="26"/>
      <c r="EI38" s="26"/>
      <c r="EJ38" s="26"/>
      <c r="EK38" s="26"/>
      <c r="EL38" s="26"/>
      <c r="EM38" s="26"/>
      <c r="EN38" s="26"/>
      <c r="EO38" s="26"/>
      <c r="EP38" s="26"/>
      <c r="EQ38" s="26"/>
      <c r="ER38" s="26"/>
      <c r="ES38" s="26"/>
      <c r="ET38" s="26"/>
      <c r="EU38" s="26"/>
      <c r="EV38" s="26"/>
      <c r="EW38" s="26"/>
      <c r="EX38" s="26"/>
      <c r="EY38" s="26"/>
      <c r="EZ38" s="26"/>
      <c r="FA38" s="26"/>
      <c r="FB38" s="26"/>
      <c r="FC38" s="26"/>
      <c r="FD38" s="26"/>
      <c r="FE38" s="26"/>
      <c r="FF38" s="26"/>
      <c r="FG38" s="26"/>
      <c r="FH38" s="26"/>
      <c r="FI38" s="26"/>
      <c r="FJ38" s="26"/>
      <c r="FK38" s="26"/>
      <c r="FL38" s="26"/>
      <c r="FM38" s="26"/>
      <c r="FN38" s="26"/>
      <c r="FO38" s="26"/>
      <c r="FP38" s="26"/>
      <c r="FQ38" s="26"/>
      <c r="FR38" s="26"/>
      <c r="FS38" s="26"/>
      <c r="FT38" s="26"/>
      <c r="FU38" s="26"/>
      <c r="FV38" s="26"/>
      <c r="FW38" s="26"/>
      <c r="FX38" s="26"/>
      <c r="FY38" s="26"/>
      <c r="FZ38" s="26"/>
      <c r="GA38" s="26"/>
      <c r="GB38" s="26"/>
      <c r="GC38" s="26"/>
      <c r="GD38" s="26"/>
      <c r="GE38" s="26"/>
      <c r="GF38" s="26"/>
      <c r="GG38" s="26"/>
      <c r="GH38" s="26"/>
      <c r="GI38" s="26"/>
      <c r="GJ38" s="26"/>
      <c r="GK38" s="26"/>
      <c r="GL38" s="26"/>
      <c r="GM38" s="26"/>
      <c r="GN38" s="26"/>
      <c r="GO38" s="26"/>
      <c r="GP38" s="26"/>
      <c r="GQ38" s="26"/>
      <c r="GR38" s="26"/>
      <c r="GS38" s="26"/>
      <c r="GT38" s="26"/>
      <c r="GU38" s="26"/>
      <c r="GV38" s="26"/>
      <c r="GW38" s="26"/>
      <c r="GX38" s="26"/>
      <c r="GY38" s="26"/>
      <c r="GZ38" s="26"/>
      <c r="HA38" s="26"/>
      <c r="HB38" s="26"/>
      <c r="HC38" s="26"/>
      <c r="HD38" s="26"/>
      <c r="HE38" s="26"/>
      <c r="HF38" s="26"/>
      <c r="HG38" s="26"/>
      <c r="HH38" s="26"/>
      <c r="HI38" s="26"/>
      <c r="HJ38" s="26"/>
      <c r="HK38" s="26"/>
      <c r="HL38" s="26"/>
      <c r="HM38" s="26"/>
      <c r="HN38" s="26"/>
      <c r="HO38" s="26"/>
      <c r="HP38" s="26"/>
      <c r="HQ38" s="26"/>
      <c r="HR38" s="26"/>
      <c r="HS38" s="26"/>
      <c r="HT38" s="26"/>
      <c r="HU38" s="26"/>
      <c r="HV38" s="26"/>
      <c r="HW38" s="26"/>
      <c r="HX38" s="26"/>
      <c r="HY38" s="26"/>
      <c r="HZ38" s="26"/>
      <c r="IA38" s="26"/>
      <c r="IB38" s="26"/>
      <c r="IC38" s="26"/>
      <c r="ID38" s="26"/>
      <c r="IE38" s="26"/>
    </row>
    <row r="39" spans="1:239" customFormat="1" ht="14.25" customHeight="1" x14ac:dyDescent="0.2">
      <c r="A39" s="26"/>
      <c r="B39" s="27" t="s">
        <v>25</v>
      </c>
      <c r="C39" s="26"/>
      <c r="D39" s="26"/>
      <c r="E39" s="26"/>
      <c r="F39" s="26"/>
      <c r="G39" s="26"/>
      <c r="H39" s="26"/>
      <c r="I39" s="26"/>
      <c r="J39" s="26"/>
      <c r="K39" s="26"/>
      <c r="L39" s="42"/>
      <c r="M39" s="42"/>
      <c r="N39" s="42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  <c r="BG39" s="26"/>
      <c r="BH39" s="26"/>
      <c r="BI39" s="26"/>
      <c r="BJ39" s="26"/>
      <c r="BK39" s="26"/>
      <c r="BL39" s="26"/>
      <c r="BM39" s="26"/>
      <c r="BN39" s="26"/>
      <c r="BO39" s="26"/>
      <c r="BP39" s="26"/>
      <c r="BQ39" s="26"/>
      <c r="BR39" s="26"/>
      <c r="BS39" s="26"/>
      <c r="BT39" s="26"/>
      <c r="BU39" s="26"/>
      <c r="BV39" s="26"/>
      <c r="BW39" s="26"/>
      <c r="BX39" s="26"/>
      <c r="BY39" s="26"/>
      <c r="BZ39" s="26"/>
      <c r="CA39" s="26"/>
      <c r="CB39" s="26"/>
      <c r="CC39" s="26"/>
      <c r="CD39" s="26"/>
      <c r="CE39" s="26"/>
      <c r="CF39" s="26"/>
      <c r="CG39" s="26"/>
      <c r="CH39" s="26"/>
      <c r="CI39" s="26"/>
      <c r="CJ39" s="26"/>
      <c r="CK39" s="26"/>
      <c r="CL39" s="26"/>
      <c r="CM39" s="26"/>
      <c r="CN39" s="26"/>
      <c r="CO39" s="26"/>
      <c r="CP39" s="26"/>
      <c r="CQ39" s="26"/>
      <c r="CR39" s="26"/>
      <c r="CS39" s="26"/>
      <c r="CT39" s="26"/>
      <c r="CU39" s="26"/>
      <c r="CV39" s="26"/>
      <c r="CW39" s="26"/>
      <c r="CX39" s="26"/>
      <c r="CY39" s="26"/>
      <c r="CZ39" s="26"/>
      <c r="DA39" s="26"/>
      <c r="DB39" s="26"/>
      <c r="DC39" s="26"/>
      <c r="DD39" s="26"/>
      <c r="DE39" s="26"/>
      <c r="DF39" s="26"/>
      <c r="DG39" s="26"/>
      <c r="DH39" s="26"/>
      <c r="DI39" s="26"/>
      <c r="DJ39" s="26"/>
      <c r="DK39" s="26"/>
      <c r="DL39" s="26"/>
      <c r="DM39" s="26"/>
      <c r="DN39" s="26"/>
      <c r="DO39" s="26"/>
      <c r="DP39" s="26"/>
      <c r="DQ39" s="26"/>
      <c r="DR39" s="26"/>
      <c r="DS39" s="26"/>
      <c r="DT39" s="26"/>
      <c r="DU39" s="26"/>
      <c r="DV39" s="26"/>
      <c r="DW39" s="26"/>
      <c r="DX39" s="26"/>
      <c r="DY39" s="26"/>
      <c r="DZ39" s="26"/>
      <c r="EA39" s="26"/>
      <c r="EB39" s="26"/>
      <c r="EC39" s="26"/>
      <c r="ED39" s="26"/>
      <c r="EE39" s="26"/>
      <c r="EF39" s="26"/>
      <c r="EG39" s="26"/>
      <c r="EH39" s="26"/>
      <c r="EI39" s="26"/>
      <c r="EJ39" s="26"/>
      <c r="EK39" s="26"/>
      <c r="EL39" s="26"/>
      <c r="EM39" s="26"/>
      <c r="EN39" s="26"/>
      <c r="EO39" s="26"/>
      <c r="EP39" s="26"/>
      <c r="EQ39" s="26"/>
      <c r="ER39" s="26"/>
      <c r="ES39" s="26"/>
      <c r="ET39" s="26"/>
      <c r="EU39" s="26"/>
      <c r="EV39" s="26"/>
      <c r="EW39" s="26"/>
      <c r="EX39" s="26"/>
      <c r="EY39" s="26"/>
      <c r="EZ39" s="26"/>
      <c r="FA39" s="26"/>
      <c r="FB39" s="26"/>
      <c r="FC39" s="26"/>
      <c r="FD39" s="26"/>
      <c r="FE39" s="26"/>
      <c r="FF39" s="26"/>
      <c r="FG39" s="26"/>
      <c r="FH39" s="26"/>
      <c r="FI39" s="26"/>
      <c r="FJ39" s="26"/>
      <c r="FK39" s="26"/>
      <c r="FL39" s="26"/>
      <c r="FM39" s="26"/>
      <c r="FN39" s="26"/>
      <c r="FO39" s="26"/>
      <c r="FP39" s="26"/>
      <c r="FQ39" s="26"/>
      <c r="FR39" s="26"/>
      <c r="FS39" s="26"/>
      <c r="FT39" s="26"/>
      <c r="FU39" s="26"/>
      <c r="FV39" s="26"/>
      <c r="FW39" s="26"/>
      <c r="FX39" s="26"/>
      <c r="FY39" s="26"/>
      <c r="FZ39" s="26"/>
      <c r="GA39" s="26"/>
      <c r="GB39" s="26"/>
      <c r="GC39" s="26"/>
      <c r="GD39" s="26"/>
      <c r="GE39" s="26"/>
      <c r="GF39" s="26"/>
      <c r="GG39" s="26"/>
      <c r="GH39" s="26"/>
      <c r="GI39" s="26"/>
      <c r="GJ39" s="26"/>
      <c r="GK39" s="26"/>
      <c r="GL39" s="26"/>
      <c r="GM39" s="26"/>
      <c r="GN39" s="26"/>
      <c r="GO39" s="26"/>
      <c r="GP39" s="26"/>
      <c r="GQ39" s="26"/>
      <c r="GR39" s="26"/>
      <c r="GS39" s="26"/>
      <c r="GT39" s="26"/>
      <c r="GU39" s="26"/>
      <c r="GV39" s="26"/>
      <c r="GW39" s="26"/>
      <c r="GX39" s="26"/>
      <c r="GY39" s="26"/>
      <c r="GZ39" s="26"/>
      <c r="HA39" s="26"/>
      <c r="HB39" s="26"/>
      <c r="HC39" s="26"/>
      <c r="HD39" s="26"/>
      <c r="HE39" s="26"/>
      <c r="HF39" s="26"/>
      <c r="HG39" s="26"/>
      <c r="HH39" s="26"/>
      <c r="HI39" s="26"/>
      <c r="HJ39" s="26"/>
      <c r="HK39" s="26"/>
      <c r="HL39" s="26"/>
      <c r="HM39" s="26"/>
      <c r="HN39" s="26"/>
      <c r="HO39" s="26"/>
      <c r="HP39" s="26"/>
      <c r="HQ39" s="26"/>
      <c r="HR39" s="26"/>
      <c r="HS39" s="26"/>
      <c r="HT39" s="26"/>
      <c r="HU39" s="26"/>
      <c r="HV39" s="26"/>
      <c r="HW39" s="26"/>
      <c r="HX39" s="26"/>
      <c r="HY39" s="26"/>
      <c r="HZ39" s="26"/>
      <c r="IA39" s="26"/>
      <c r="IB39" s="26"/>
      <c r="IC39" s="26"/>
      <c r="ID39" s="26"/>
      <c r="IE39" s="26"/>
    </row>
    <row r="40" spans="1:239" customFormat="1" ht="14.25" customHeight="1" x14ac:dyDescent="0.2">
      <c r="A40" s="23"/>
      <c r="B40" s="24" t="s">
        <v>24</v>
      </c>
      <c r="C40" s="24"/>
      <c r="D40" s="24"/>
      <c r="E40" s="24"/>
      <c r="F40" s="24"/>
      <c r="G40" s="24"/>
      <c r="H40" s="24"/>
      <c r="I40" s="24"/>
      <c r="J40" s="24"/>
      <c r="K40" s="24"/>
      <c r="L40" s="40"/>
      <c r="M40" s="40"/>
      <c r="N40" s="40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3"/>
      <c r="BL40" s="23"/>
      <c r="BM40" s="23"/>
      <c r="BN40" s="23"/>
      <c r="BO40" s="23"/>
      <c r="BP40" s="23"/>
      <c r="BQ40" s="23"/>
      <c r="BR40" s="23"/>
      <c r="BS40" s="23"/>
      <c r="BT40" s="23"/>
      <c r="BU40" s="23"/>
      <c r="BV40" s="23"/>
      <c r="BW40" s="23"/>
      <c r="BX40" s="23"/>
      <c r="BY40" s="23"/>
      <c r="BZ40" s="23"/>
      <c r="CA40" s="23"/>
      <c r="CB40" s="23"/>
      <c r="CC40" s="23"/>
      <c r="CD40" s="23"/>
      <c r="CE40" s="23"/>
      <c r="CF40" s="23"/>
      <c r="CG40" s="23"/>
      <c r="CH40" s="23"/>
      <c r="CI40" s="23"/>
      <c r="CJ40" s="23"/>
      <c r="CK40" s="23"/>
      <c r="CL40" s="23"/>
      <c r="CM40" s="23"/>
      <c r="CN40" s="23"/>
      <c r="CO40" s="23"/>
      <c r="CP40" s="23"/>
      <c r="CQ40" s="23"/>
      <c r="CR40" s="23"/>
      <c r="CS40" s="23"/>
      <c r="CT40" s="23"/>
      <c r="CU40" s="23"/>
      <c r="CV40" s="23"/>
      <c r="CW40" s="23"/>
      <c r="CX40" s="23"/>
      <c r="CY40" s="23"/>
      <c r="CZ40" s="23"/>
      <c r="DA40" s="23"/>
      <c r="DB40" s="23"/>
      <c r="DC40" s="23"/>
      <c r="DD40" s="23"/>
      <c r="DE40" s="23"/>
      <c r="DF40" s="23"/>
      <c r="DG40" s="23"/>
      <c r="DH40" s="23"/>
      <c r="DI40" s="23"/>
      <c r="DJ40" s="23"/>
      <c r="DK40" s="23"/>
      <c r="DL40" s="23"/>
      <c r="DM40" s="23"/>
      <c r="DN40" s="23"/>
      <c r="DO40" s="23"/>
      <c r="DP40" s="23"/>
      <c r="DQ40" s="23"/>
      <c r="DR40" s="23"/>
      <c r="DS40" s="23"/>
      <c r="DT40" s="23"/>
      <c r="DU40" s="23"/>
      <c r="DV40" s="23"/>
      <c r="DW40" s="23"/>
      <c r="DX40" s="23"/>
      <c r="DY40" s="23"/>
      <c r="DZ40" s="23"/>
      <c r="EA40" s="23"/>
      <c r="EB40" s="23"/>
      <c r="EC40" s="23"/>
      <c r="ED40" s="23"/>
      <c r="EE40" s="23"/>
      <c r="EF40" s="23"/>
      <c r="EG40" s="23"/>
      <c r="EH40" s="23"/>
      <c r="EI40" s="23"/>
      <c r="EJ40" s="23"/>
      <c r="EK40" s="23"/>
      <c r="EL40" s="23"/>
      <c r="EM40" s="23"/>
      <c r="EN40" s="23"/>
      <c r="EO40" s="23"/>
      <c r="EP40" s="23"/>
      <c r="EQ40" s="23"/>
      <c r="ER40" s="23"/>
      <c r="ES40" s="23"/>
      <c r="ET40" s="23"/>
      <c r="EU40" s="23"/>
      <c r="EV40" s="23"/>
      <c r="EW40" s="23"/>
      <c r="EX40" s="23"/>
      <c r="EY40" s="23"/>
      <c r="EZ40" s="23"/>
      <c r="FA40" s="23"/>
      <c r="FB40" s="23"/>
      <c r="FC40" s="23"/>
      <c r="FD40" s="23"/>
      <c r="FE40" s="23"/>
      <c r="FF40" s="23"/>
      <c r="FG40" s="23"/>
      <c r="FH40" s="23"/>
      <c r="FI40" s="23"/>
      <c r="FJ40" s="23"/>
      <c r="FK40" s="23"/>
      <c r="FL40" s="23"/>
      <c r="FM40" s="23"/>
      <c r="FN40" s="23"/>
      <c r="FO40" s="23"/>
      <c r="FP40" s="23"/>
      <c r="FQ40" s="23"/>
      <c r="FR40" s="23"/>
      <c r="FS40" s="23"/>
      <c r="FT40" s="23"/>
      <c r="FU40" s="23"/>
      <c r="FV40" s="23"/>
      <c r="FW40" s="23"/>
      <c r="FX40" s="23"/>
      <c r="FY40" s="23"/>
      <c r="FZ40" s="23"/>
      <c r="GA40" s="23"/>
      <c r="GB40" s="23"/>
      <c r="GC40" s="23"/>
      <c r="GD40" s="23"/>
      <c r="GE40" s="23"/>
      <c r="GF40" s="23"/>
      <c r="GG40" s="23"/>
      <c r="GH40" s="23"/>
      <c r="GI40" s="23"/>
      <c r="GJ40" s="23"/>
      <c r="GK40" s="23"/>
      <c r="GL40" s="23"/>
      <c r="GM40" s="23"/>
      <c r="GN40" s="23"/>
      <c r="GO40" s="23"/>
      <c r="GP40" s="23"/>
      <c r="GQ40" s="23"/>
      <c r="GR40" s="23"/>
      <c r="GS40" s="23"/>
      <c r="GT40" s="23"/>
      <c r="GU40" s="23"/>
      <c r="GV40" s="23"/>
      <c r="GW40" s="23"/>
      <c r="GX40" s="23"/>
      <c r="GY40" s="23"/>
      <c r="GZ40" s="23"/>
      <c r="HA40" s="23"/>
      <c r="HB40" s="23"/>
      <c r="HC40" s="23"/>
      <c r="HD40" s="23"/>
      <c r="HE40" s="23"/>
      <c r="HF40" s="23"/>
      <c r="HG40" s="23"/>
      <c r="HH40" s="23"/>
      <c r="HI40" s="23"/>
      <c r="HJ40" s="23"/>
      <c r="HK40" s="23"/>
      <c r="HL40" s="23"/>
      <c r="HM40" s="23"/>
      <c r="HN40" s="23"/>
      <c r="HO40" s="23"/>
      <c r="HP40" s="23"/>
      <c r="HQ40" s="23"/>
      <c r="HR40" s="23"/>
      <c r="HS40" s="23"/>
      <c r="HT40" s="23"/>
      <c r="HU40" s="23"/>
      <c r="HV40" s="23"/>
      <c r="HW40" s="23"/>
      <c r="HX40" s="23"/>
      <c r="HY40" s="23"/>
      <c r="HZ40" s="23"/>
      <c r="IA40" s="23"/>
      <c r="IB40" s="23"/>
      <c r="IC40" s="23"/>
      <c r="ID40" s="23"/>
      <c r="IE40" s="23"/>
    </row>
  </sheetData>
  <mergeCells count="53">
    <mergeCell ref="B14:V14"/>
    <mergeCell ref="B8:V8"/>
    <mergeCell ref="B16:V16"/>
    <mergeCell ref="S19:S21"/>
    <mergeCell ref="G19:G21"/>
    <mergeCell ref="H19:H21"/>
    <mergeCell ref="K19:K21"/>
    <mergeCell ref="O19:O21"/>
    <mergeCell ref="P19:P21"/>
    <mergeCell ref="Q19:Q21"/>
    <mergeCell ref="R19:R21"/>
    <mergeCell ref="I19:I21"/>
    <mergeCell ref="J19:J21"/>
    <mergeCell ref="Q28:Q29"/>
    <mergeCell ref="B7:V7"/>
    <mergeCell ref="C17:E17"/>
    <mergeCell ref="L17:N17"/>
    <mergeCell ref="O17:O18"/>
    <mergeCell ref="P17:P18"/>
    <mergeCell ref="Q17:Q18"/>
    <mergeCell ref="R17:R18"/>
    <mergeCell ref="S17:S18"/>
    <mergeCell ref="T17:T18"/>
    <mergeCell ref="U17:V17"/>
    <mergeCell ref="B9:V9"/>
    <mergeCell ref="B10:V10"/>
    <mergeCell ref="B11:V11"/>
    <mergeCell ref="B12:V12"/>
    <mergeCell ref="B13:V13"/>
    <mergeCell ref="G30:G32"/>
    <mergeCell ref="H30:H32"/>
    <mergeCell ref="O30:O32"/>
    <mergeCell ref="P30:P32"/>
    <mergeCell ref="L22:N22"/>
    <mergeCell ref="L23:N23"/>
    <mergeCell ref="L24:V24"/>
    <mergeCell ref="R28:R29"/>
    <mergeCell ref="S28:S29"/>
    <mergeCell ref="T28:T29"/>
    <mergeCell ref="B27:V27"/>
    <mergeCell ref="U28:V28"/>
    <mergeCell ref="C28:E28"/>
    <mergeCell ref="L28:N28"/>
    <mergeCell ref="O28:O29"/>
    <mergeCell ref="P28:P29"/>
    <mergeCell ref="L33:N33"/>
    <mergeCell ref="L34:N34"/>
    <mergeCell ref="L35:V35"/>
    <mergeCell ref="I30:I32"/>
    <mergeCell ref="Q30:Q32"/>
    <mergeCell ref="R30:R32"/>
    <mergeCell ref="S30:S32"/>
    <mergeCell ref="J34:K34"/>
  </mergeCells>
  <conditionalFormatting sqref="L19:N21 L30:N32">
    <cfRule type="containsText" dxfId="0" priority="1" operator="containsText" text="disp.">
      <formula>NOT(ISERROR(SEARCH("disp.",L19)))</formula>
    </cfRule>
  </conditionalFormatting>
  <pageMargins left="0.70866141732283472" right="0.11811023622047245" top="0.35433070866141736" bottom="0.15748031496062992" header="0.31496062992125984" footer="0.31496062992125984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dal 1 Luglio 2026</vt:lpstr>
      <vt:lpstr>'dal 1 Luglio 2026'!Area_stampa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2018-04-03T12:12:22Z</dcterms:created>
  <dcterms:modified xsi:type="dcterms:W3CDTF">2026-09-09T08:01:08Z</dcterms:modified>
</cp:coreProperties>
</file>