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/>
  <xr:revisionPtr revIDLastSave="0" documentId="13_ncr:1_{BFC48AE3-9AB6-420B-B043-7B153195D2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l 1 ottobre 2024" sheetId="31" r:id="rId1"/>
  </sheets>
  <definedNames>
    <definedName name="_xlnm.Print_Area" localSheetId="0">'dal 1 ottobre 2024'!$B$1:$V$40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1" i="31" l="1"/>
  <c r="M21" i="31"/>
  <c r="N21" i="31"/>
  <c r="N20" i="31"/>
  <c r="M20" i="31"/>
  <c r="L20" i="31"/>
  <c r="N19" i="31"/>
  <c r="M19" i="31"/>
  <c r="L19" i="31"/>
  <c r="T30" i="31"/>
  <c r="I33" i="31"/>
  <c r="H33" i="31"/>
  <c r="G33" i="31"/>
  <c r="F33" i="31"/>
  <c r="O34" i="31" l="1"/>
  <c r="L34" i="31"/>
  <c r="I34" i="31"/>
  <c r="H34" i="31"/>
  <c r="G34" i="31"/>
  <c r="F34" i="31"/>
  <c r="E34" i="31"/>
  <c r="D34" i="31"/>
  <c r="C34" i="31"/>
  <c r="V19" i="31"/>
  <c r="V30" i="31" s="1"/>
  <c r="U19" i="31"/>
  <c r="U30" i="31" s="1"/>
  <c r="S19" i="31"/>
  <c r="S30" i="31" s="1"/>
  <c r="Q19" i="31"/>
  <c r="Q30" i="31" s="1"/>
  <c r="O19" i="31"/>
  <c r="O30" i="31" s="1"/>
  <c r="R19" i="31" l="1"/>
  <c r="R30" i="31" s="1"/>
  <c r="P19" i="31"/>
  <c r="T19" i="31" l="1"/>
  <c r="P30" i="31"/>
  <c r="E32" i="31"/>
  <c r="N32" i="31" s="1"/>
  <c r="D32" i="31"/>
  <c r="M32" i="31" s="1"/>
  <c r="C32" i="31"/>
  <c r="L32" i="31" s="1"/>
  <c r="E31" i="31"/>
  <c r="N31" i="31" s="1"/>
  <c r="D31" i="31"/>
  <c r="M31" i="31" s="1"/>
  <c r="C31" i="31"/>
  <c r="L31" i="31" s="1"/>
  <c r="E30" i="31"/>
  <c r="N30" i="31" s="1"/>
  <c r="D30" i="31"/>
  <c r="M30" i="31" s="1"/>
  <c r="C30" i="31"/>
  <c r="L30" i="31" s="1"/>
  <c r="L33" i="31"/>
  <c r="E33" i="31"/>
  <c r="D33" i="31"/>
  <c r="C33" i="31"/>
  <c r="B32" i="31"/>
  <c r="B31" i="31"/>
  <c r="B30" i="31"/>
  <c r="L22" i="31"/>
  <c r="B28" i="31" l="1"/>
</calcChain>
</file>

<file path=xl/sharedStrings.xml><?xml version="1.0" encoding="utf-8"?>
<sst xmlns="http://schemas.openxmlformats.org/spreadsheetml/2006/main" count="111" uniqueCount="53">
  <si>
    <t>UC3</t>
  </si>
  <si>
    <t>UC6</t>
  </si>
  <si>
    <t>fascia F1</t>
  </si>
  <si>
    <t>fascia F2</t>
  </si>
  <si>
    <t>fascia F3</t>
  </si>
  <si>
    <t xml:space="preserve"> Valori al netto delle imposte</t>
  </si>
  <si>
    <r>
      <t xml:space="preserve">  Fascia F1</t>
    </r>
    <r>
      <rPr>
        <sz val="9"/>
        <rFont val="Calibri"/>
        <family val="2"/>
      </rPr>
      <t>: dalle 8 alle 19 nei giorni dal lunedì al venerdì, escluse le festività nazionali</t>
    </r>
  </si>
  <si>
    <r>
      <t xml:space="preserve">  Fascia F2</t>
    </r>
    <r>
      <rPr>
        <sz val="9"/>
        <rFont val="Calibri"/>
        <family val="2"/>
      </rPr>
      <t>: dalle 7 alle 8 e dalle 19 alle 23 nei giorni dal lunedì al venerdì e dalle 7 alle 23 del sabato, escluse le festività nazionali</t>
    </r>
  </si>
  <si>
    <r>
      <t xml:space="preserve">  Fascia F3</t>
    </r>
    <r>
      <rPr>
        <sz val="9"/>
        <rFont val="Calibri"/>
        <family val="2"/>
      </rPr>
      <t>: dalle 23 alle 7 nei giorni dal lunedì al sabato e tutte le ore dei giorni di domenica e festività nazionali</t>
    </r>
  </si>
  <si>
    <t>Materia energia</t>
  </si>
  <si>
    <t>Trasporto e gestione del contatore</t>
  </si>
  <si>
    <t xml:space="preserve">- </t>
  </si>
  <si>
    <t>DIS</t>
  </si>
  <si>
    <t>TRAS</t>
  </si>
  <si>
    <t>MIS</t>
  </si>
  <si>
    <t>Sconto bolletta elettronica</t>
  </si>
  <si>
    <t>Ai clienti che ricevono la bolletta in formato elettronico e la pagano con addebito automatico è applicato uno sconto di 6,60 euro/anno.</t>
  </si>
  <si>
    <t>Quota energia (euro/kWh)</t>
  </si>
  <si>
    <t>Quota fissa (euro/anno)</t>
  </si>
  <si>
    <t>Quota potenza (euro/kW/anno)</t>
  </si>
  <si>
    <r>
      <t xml:space="preserve"> - Trasporto e gestione del contatore</t>
    </r>
    <r>
      <rPr>
        <sz val="9"/>
        <rFont val="Calibri"/>
        <family val="2"/>
      </rPr>
      <t>: distribuzione (DIS), trasmissione (TRAS), misura (MIS), perequazione (UC3), qualità (UC6)</t>
    </r>
  </si>
  <si>
    <t xml:space="preserve"> energia elettrica</t>
  </si>
  <si>
    <r>
      <t xml:space="preserve"> - Oneri di sistema</t>
    </r>
    <r>
      <rPr>
        <sz val="9"/>
        <rFont val="Calibri"/>
        <family val="2"/>
      </rPr>
      <t>: componenti A</t>
    </r>
    <r>
      <rPr>
        <vertAlign val="subscript"/>
        <sz val="9"/>
        <rFont val="Calibri"/>
        <family val="2"/>
      </rPr>
      <t>SOS</t>
    </r>
    <r>
      <rPr>
        <sz val="9"/>
        <rFont val="Calibri"/>
        <family val="2"/>
      </rPr>
      <t xml:space="preserve"> e A</t>
    </r>
    <r>
      <rPr>
        <vertAlign val="subscript"/>
        <sz val="9"/>
        <rFont val="Calibri"/>
        <family val="2"/>
      </rPr>
      <t>RIM</t>
    </r>
  </si>
  <si>
    <t>(1) Utenze diverse dalle utenze domestiche, con meno di 10 dipendenti e un fatturato annuo o un totale di bilancio non superiore a 2 milioni di euro</t>
  </si>
  <si>
    <r>
      <t>*</t>
    </r>
    <r>
      <rPr>
        <sz val="10"/>
        <rFont val="Calibri"/>
        <family val="2"/>
      </rPr>
      <t xml:space="preserve"> </t>
    </r>
    <r>
      <rPr>
        <i/>
        <sz val="10"/>
        <rFont val="Calibri"/>
        <family val="2"/>
      </rPr>
      <t>Valori per A</t>
    </r>
    <r>
      <rPr>
        <i/>
        <vertAlign val="subscript"/>
        <sz val="10"/>
        <rFont val="Calibri"/>
        <family val="2"/>
      </rPr>
      <t>SOS</t>
    </r>
    <r>
      <rPr>
        <i/>
        <sz val="10"/>
        <rFont val="Calibri"/>
        <family val="2"/>
      </rPr>
      <t xml:space="preserve"> non agevolata (classe 0)</t>
    </r>
  </si>
  <si>
    <t>(2) Utenze diverse dalle utenze domestiche, con numero di dipendenti fra 10 e 50 e/o un fatturato annuo o un totale di bilancio tra 2 e 10 milioni di euro</t>
  </si>
  <si>
    <t>Microimprese(1) connesse in bassa tensione con almeno un punto di prelievo con potenza contrattualmente impegnata maggiore di 15 kW e PiccoleImprese(2)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</si>
  <si>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EL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</si>
  <si>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DISP</t>
    </r>
  </si>
  <si>
    <t>α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</si>
  <si>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CM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</si>
  <si>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SB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</si>
  <si>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COM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</si>
  <si>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PSTG</t>
    </r>
  </si>
  <si>
    <r>
      <t xml:space="preserve"> - </t>
    </r>
    <r>
      <rPr>
        <b/>
        <sz val="9"/>
        <rFont val="Calibri"/>
        <family val="2"/>
      </rPr>
      <t>Materia energia</t>
    </r>
    <r>
      <rPr>
        <sz val="9"/>
        <rFont val="Calibri"/>
        <family val="2"/>
      </rPr>
      <t>: energia (C</t>
    </r>
    <r>
      <rPr>
        <vertAlign val="subscript"/>
        <sz val="9"/>
        <rFont val="Calibri"/>
        <family val="2"/>
      </rPr>
      <t>EL</t>
    </r>
    <r>
      <rPr>
        <sz val="9"/>
        <rFont val="Calibri"/>
        <family val="2"/>
      </rPr>
      <t>), dispacciamento (C</t>
    </r>
    <r>
      <rPr>
        <vertAlign val="subscript"/>
        <sz val="9"/>
        <rFont val="Calibri"/>
        <family val="2"/>
      </rPr>
      <t>DISP</t>
    </r>
    <r>
      <rPr>
        <sz val="9"/>
        <rFont val="Calibri"/>
        <family val="2"/>
      </rPr>
      <t>), commercializzazione (C</t>
    </r>
    <r>
      <rPr>
        <vertAlign val="subscript"/>
        <sz val="9"/>
        <rFont val="Calibri"/>
        <family val="2"/>
      </rPr>
      <t>COM</t>
    </r>
    <r>
      <rPr>
        <sz val="9"/>
        <rFont val="Calibri"/>
        <family val="2"/>
      </rPr>
      <t>), componenti di perequazione (P</t>
    </r>
    <r>
      <rPr>
        <vertAlign val="subscript"/>
        <sz val="9"/>
        <rFont val="Calibri"/>
        <family val="2"/>
      </rPr>
      <t>PSTG</t>
    </r>
    <r>
      <rPr>
        <sz val="9"/>
        <rFont val="Calibri"/>
        <family val="2"/>
      </rPr>
      <t>), sbilanciamento (C</t>
    </r>
    <r>
      <rPr>
        <vertAlign val="subscript"/>
        <sz val="9"/>
        <rFont val="Calibri"/>
        <family val="2"/>
      </rPr>
      <t>SB</t>
    </r>
    <r>
      <rPr>
        <sz val="9"/>
        <rFont val="Calibri"/>
        <family val="2"/>
      </rPr>
      <t>), morosità (C</t>
    </r>
    <r>
      <rPr>
        <vertAlign val="subscript"/>
        <sz val="9"/>
        <rFont val="Calibri"/>
        <family val="2"/>
      </rPr>
      <t>CM</t>
    </r>
    <r>
      <rPr>
        <sz val="9"/>
        <rFont val="Calibri"/>
        <family val="2"/>
      </rPr>
      <t xml:space="preserve">) e parametro </t>
    </r>
    <r>
      <rPr>
        <sz val="11"/>
        <rFont val="Calibri"/>
        <family val="2"/>
      </rPr>
      <t xml:space="preserve">α </t>
    </r>
  </si>
  <si>
    <r>
      <t>A</t>
    </r>
    <r>
      <rPr>
        <vertAlign val="subscript"/>
        <sz val="12"/>
        <rFont val="Calibri"/>
        <family val="2"/>
      </rPr>
      <t>SOS</t>
    </r>
    <r>
      <rPr>
        <sz val="12"/>
        <rFont val="Calibri"/>
        <family val="2"/>
      </rPr>
      <t>*</t>
    </r>
  </si>
  <si>
    <r>
      <t>A</t>
    </r>
    <r>
      <rPr>
        <vertAlign val="subscript"/>
        <sz val="12"/>
        <rFont val="Calibri"/>
        <family val="2"/>
      </rPr>
      <t>RIM</t>
    </r>
  </si>
  <si>
    <t>Oneri di sistema</t>
  </si>
  <si>
    <t>Per visualizzare in dettaglio le componenti di prezzo, cliccare su "+" sopra le colonne L, T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</si>
  <si>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ELM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</si>
  <si>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DISPM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</si>
  <si>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SEM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</si>
  <si>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PSTGM</t>
    </r>
  </si>
  <si>
    <t>δ</t>
  </si>
  <si>
    <t xml:space="preserve">Microimprese(1) connesse in bassa tensione titolari di soli punti di prelievo con potenza contrattualmente impegnata inferiore a 15 kW e clienti non domestici diversi dalle microimprese titolari di soli punti di prelievo con potenza contrattualmente impegnata inferiore a 15 kW </t>
  </si>
  <si>
    <t>UTENZE NON DOMESTICHE BASSA TENSIONE PER RICARICA PUBBLICA DI VEICOLI ELETTRICI</t>
  </si>
  <si>
    <t xml:space="preserve">Condizioni economiche per i clienti del Servizio a Tutele Graduali </t>
  </si>
  <si>
    <t>così come stabilito dalla delibera 362/2023/R/eel dell'Autorità di Regolazione per Energia Reti e Ambiente (ARERA)</t>
  </si>
  <si>
    <t>Ottobre 2024</t>
  </si>
  <si>
    <t>Novembre 2024</t>
  </si>
  <si>
    <t>Dicembre 2024</t>
  </si>
  <si>
    <t>1 Ottobre - 31 Dicembre  2024</t>
  </si>
  <si>
    <t>dal 1 Ottobre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</si>
</sst>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_-;\-* #,##0_-;_-* &quot;-&quot;_-;_-@_-"/>
    <numFmt numFmtId="165" formatCode="#,##0.000000_ ;\-#,##0.000000\ "/>
    <numFmt numFmtId="166" formatCode="#,##0.0000_ ;\-#,##0.0000\ "/>
    <numFmt numFmtId="167" formatCode="#,##0.000000_ ;[Red]\-#,##0.000000\ "/>
    <numFmt numFmtId="168" formatCode="#,##0.0000000_ ;[Red]\-#,##0.0000000\ "/>
    <numFmt numFmtId="169" formatCode="#,##0.000000"/>
  </numFmts>
  <fonts count="34" x14ac:knownFonts="1">
    <font>
      <sz val="10"/>
      <name val="Arial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i/>
      <sz val="9"/>
      <name val="Calibri"/>
      <family val="2"/>
    </font>
    <font>
      <b/>
      <i/>
      <sz val="10"/>
      <name val="Calibri"/>
      <family val="2"/>
    </font>
    <font>
      <b/>
      <sz val="14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color indexed="22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8"/>
      <name val="Calibri"/>
      <family val="2"/>
    </font>
    <font>
      <vertAlign val="subscript"/>
      <sz val="9"/>
      <name val="Calibri"/>
      <family val="2"/>
    </font>
    <font>
      <i/>
      <vertAlign val="subscript"/>
      <sz val="10"/>
      <name val="Calibri"/>
      <family val="2"/>
    </font>
    <font>
      <i/>
      <sz val="9"/>
      <color theme="0" tint="-0.499984740745262"/>
      <name val="Calibri"/>
      <family val="2"/>
      <scheme val="minor"/>
    </font>
    <font>
      <b/>
      <sz val="11"/>
      <color theme="3"/>
      <name val="Calibri"/>
      <family val="2"/>
    </font>
    <font>
      <i/>
      <sz val="9"/>
      <color theme="0" tint="-0.499984740745262"/>
      <name val="Calibri"/>
      <family val="2"/>
    </font>
    <font>
      <b/>
      <sz val="12"/>
      <color theme="0"/>
      <name val="Calibri"/>
      <family val="2"/>
    </font>
    <font>
      <b/>
      <sz val="12"/>
      <color theme="4" tint="-0.249977111117893"/>
      <name val="Calibri"/>
      <family val="2"/>
    </font>
    <font>
      <b/>
      <i/>
      <sz val="10"/>
      <color theme="4" tint="-0.249977111117893"/>
      <name val="Calibri"/>
      <family val="2"/>
    </font>
    <font>
      <i/>
      <sz val="10"/>
      <color theme="0" tint="-0.499984740745262"/>
      <name val="Calibri"/>
      <family val="2"/>
      <scheme val="minor"/>
    </font>
    <font>
      <b/>
      <sz val="11"/>
      <color rgb="FFC00000"/>
      <name val="Calibri"/>
      <family val="2"/>
    </font>
    <font>
      <b/>
      <sz val="10"/>
      <color rgb="FFC00000"/>
      <name val="Calibri"/>
      <family val="2"/>
    </font>
    <font>
      <b/>
      <sz val="12"/>
      <color rgb="FFC00000"/>
      <name val="Calibri"/>
      <family val="2"/>
    </font>
    <font>
      <i/>
      <sz val="12"/>
      <color theme="0" tint="-0.499984740745262"/>
      <name val="Calibri"/>
      <family val="2"/>
      <scheme val="minor"/>
    </font>
    <font>
      <i/>
      <vertAlign val="subscript"/>
      <sz val="12"/>
      <color theme="0" tint="-0.499984740745262"/>
      <name val="Calibri"/>
      <family val="2"/>
      <scheme val="minor"/>
    </font>
    <font>
      <i/>
      <sz val="14"/>
      <color theme="0" tint="-0.499984740745262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vertAlign val="subscript"/>
      <sz val="12"/>
      <name val="Calibri"/>
      <family val="2"/>
    </font>
    <font>
      <i/>
      <sz val="10"/>
      <color theme="4" tint="-0.249977111117893"/>
      <name val="Calibri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151">
    <xf numFmtId="0" fontId="0" fillId="0" borderId="0" xfId="0"/>
    <xf numFmtId="0" fontId="2" fillId="2" borderId="0" xfId="1" applyFont="1" applyFill="1" applyAlignment="1" applyProtection="1">
      <alignment vertical="center"/>
      <protection locked="0"/>
    </xf>
    <xf numFmtId="0" fontId="4" fillId="2" borderId="0" xfId="1" applyFont="1" applyFill="1" applyAlignment="1" applyProtection="1">
      <alignment vertical="center"/>
      <protection locked="0"/>
    </xf>
    <xf numFmtId="0" fontId="2" fillId="2" borderId="0" xfId="1" applyFont="1" applyFill="1" applyAlignment="1">
      <alignment vertical="center"/>
    </xf>
    <xf numFmtId="0" fontId="7" fillId="2" borderId="0" xfId="1" applyFont="1" applyFill="1" applyAlignment="1" applyProtection="1">
      <alignment vertical="center"/>
      <protection locked="0"/>
    </xf>
    <xf numFmtId="0" fontId="10" fillId="2" borderId="0" xfId="1" applyFont="1" applyFill="1" applyAlignment="1">
      <alignment vertical="center"/>
    </xf>
    <xf numFmtId="0" fontId="16" fillId="3" borderId="1" xfId="0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 vertical="center"/>
    </xf>
    <xf numFmtId="0" fontId="3" fillId="2" borderId="0" xfId="1" applyFont="1" applyFill="1" applyAlignment="1" applyProtection="1">
      <alignment horizontal="center" vertical="center"/>
      <protection locked="0"/>
    </xf>
    <xf numFmtId="165" fontId="2" fillId="2" borderId="0" xfId="1" applyNumberFormat="1" applyFont="1" applyFill="1" applyAlignment="1">
      <alignment vertical="center"/>
    </xf>
    <xf numFmtId="166" fontId="18" fillId="3" borderId="10" xfId="0" quotePrefix="1" applyNumberFormat="1" applyFont="1" applyFill="1" applyBorder="1" applyAlignment="1">
      <alignment horizontal="right" vertical="center"/>
    </xf>
    <xf numFmtId="0" fontId="17" fillId="3" borderId="0" xfId="1" applyFont="1" applyFill="1" applyAlignment="1" applyProtection="1">
      <alignment horizontal="center" vertical="center"/>
      <protection locked="0"/>
    </xf>
    <xf numFmtId="0" fontId="23" fillId="3" borderId="0" xfId="1" applyFont="1" applyFill="1" applyAlignment="1" applyProtection="1">
      <alignment horizontal="center" vertical="center"/>
      <protection locked="0"/>
    </xf>
    <xf numFmtId="0" fontId="17" fillId="0" borderId="0" xfId="1" applyFont="1" applyAlignment="1" applyProtection="1">
      <alignment horizontal="center" vertical="center"/>
      <protection locked="0"/>
    </xf>
    <xf numFmtId="0" fontId="24" fillId="2" borderId="0" xfId="1" applyFont="1" applyFill="1" applyAlignment="1" applyProtection="1">
      <alignment horizontal="center" vertical="center"/>
      <protection locked="0"/>
    </xf>
    <xf numFmtId="49" fontId="21" fillId="2" borderId="0" xfId="1" applyNumberFormat="1" applyFont="1" applyFill="1" applyAlignment="1">
      <alignment horizontal="left" vertical="center"/>
    </xf>
    <xf numFmtId="49" fontId="6" fillId="2" borderId="0" xfId="1" applyNumberFormat="1" applyFont="1" applyFill="1" applyAlignment="1">
      <alignment horizontal="left" vertical="center"/>
    </xf>
    <xf numFmtId="0" fontId="3" fillId="2" borderId="2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/>
    </xf>
    <xf numFmtId="0" fontId="2" fillId="2" borderId="0" xfId="2" applyFont="1" applyFill="1" applyAlignment="1" applyProtection="1">
      <alignment vertical="center"/>
      <protection locked="0"/>
    </xf>
    <xf numFmtId="0" fontId="3" fillId="2" borderId="0" xfId="2" applyFont="1" applyFill="1" applyAlignment="1" applyProtection="1">
      <alignment vertical="center"/>
      <protection locked="0"/>
    </xf>
    <xf numFmtId="0" fontId="7" fillId="2" borderId="0" xfId="2" applyFont="1" applyFill="1" applyAlignment="1" applyProtection="1">
      <alignment vertical="center"/>
      <protection locked="0"/>
    </xf>
    <xf numFmtId="0" fontId="9" fillId="2" borderId="0" xfId="2" applyFont="1" applyFill="1" applyAlignment="1" applyProtection="1">
      <alignment vertical="center"/>
      <protection locked="0"/>
    </xf>
    <xf numFmtId="0" fontId="5" fillId="2" borderId="0" xfId="2" applyFont="1" applyFill="1" applyAlignment="1">
      <alignment vertical="center"/>
    </xf>
    <xf numFmtId="0" fontId="6" fillId="2" borderId="0" xfId="1" applyFont="1" applyFill="1" applyAlignment="1">
      <alignment vertical="center"/>
    </xf>
    <xf numFmtId="166" fontId="18" fillId="3" borderId="0" xfId="0" quotePrefix="1" applyNumberFormat="1" applyFont="1" applyFill="1" applyAlignment="1">
      <alignment horizontal="right" vertical="center"/>
    </xf>
    <xf numFmtId="164" fontId="13" fillId="3" borderId="0" xfId="3" quotePrefix="1" applyFont="1" applyFill="1" applyBorder="1" applyAlignment="1">
      <alignment horizontal="left" vertical="center" wrapText="1"/>
    </xf>
    <xf numFmtId="17" fontId="2" fillId="2" borderId="1" xfId="2" quotePrefix="1" applyNumberFormat="1" applyFont="1" applyFill="1" applyBorder="1" applyAlignment="1">
      <alignment horizontal="right" vertical="center"/>
    </xf>
    <xf numFmtId="49" fontId="2" fillId="2" borderId="1" xfId="2" quotePrefix="1" applyNumberFormat="1" applyFont="1" applyFill="1" applyBorder="1" applyAlignment="1">
      <alignment horizontal="right" vertical="center"/>
    </xf>
    <xf numFmtId="0" fontId="26" fillId="3" borderId="3" xfId="0" applyFont="1" applyFill="1" applyBorder="1" applyAlignment="1">
      <alignment horizontal="center" vertical="center"/>
    </xf>
    <xf numFmtId="168" fontId="18" fillId="2" borderId="1" xfId="1" applyNumberFormat="1" applyFont="1" applyFill="1" applyBorder="1" applyAlignment="1">
      <alignment horizontal="right" vertical="center"/>
    </xf>
    <xf numFmtId="168" fontId="16" fillId="3" borderId="3" xfId="0" quotePrefix="1" applyNumberFormat="1" applyFont="1" applyFill="1" applyBorder="1" applyAlignment="1">
      <alignment horizontal="right" vertical="center"/>
    </xf>
    <xf numFmtId="0" fontId="28" fillId="3" borderId="3" xfId="0" applyFont="1" applyFill="1" applyBorder="1" applyAlignment="1">
      <alignment horizontal="center" vertical="center"/>
    </xf>
    <xf numFmtId="0" fontId="2" fillId="2" borderId="0" xfId="1" applyFont="1" applyFill="1" applyAlignment="1" applyProtection="1">
      <alignment horizontal="center" vertical="center"/>
      <protection locked="0"/>
    </xf>
    <xf numFmtId="0" fontId="4" fillId="2" borderId="0" xfId="1" applyFont="1" applyFill="1" applyAlignment="1" applyProtection="1">
      <alignment horizontal="center" vertical="center"/>
      <protection locked="0"/>
    </xf>
    <xf numFmtId="0" fontId="5" fillId="2" borderId="0" xfId="1" applyFont="1" applyFill="1" applyAlignment="1" applyProtection="1">
      <alignment horizontal="center" vertical="center"/>
      <protection locked="0"/>
    </xf>
    <xf numFmtId="0" fontId="2" fillId="2" borderId="0" xfId="2" applyFont="1" applyFill="1" applyAlignment="1" applyProtection="1">
      <alignment horizontal="center" vertical="center"/>
      <protection locked="0"/>
    </xf>
    <xf numFmtId="164" fontId="13" fillId="3" borderId="0" xfId="3" quotePrefix="1" applyFont="1" applyFill="1" applyBorder="1" applyAlignment="1">
      <alignment horizontal="center" vertical="center" wrapText="1"/>
    </xf>
    <xf numFmtId="0" fontId="9" fillId="2" borderId="0" xfId="2" applyFont="1" applyFill="1" applyAlignment="1" applyProtection="1">
      <alignment horizontal="center" vertical="center"/>
      <protection locked="0"/>
    </xf>
    <xf numFmtId="167" fontId="16" fillId="3" borderId="5" xfId="0" quotePrefix="1" applyNumberFormat="1" applyFont="1" applyFill="1" applyBorder="1" applyAlignment="1">
      <alignment horizontal="right" vertical="center"/>
    </xf>
    <xf numFmtId="167" fontId="16" fillId="3" borderId="3" xfId="0" quotePrefix="1" applyNumberFormat="1" applyFont="1" applyFill="1" applyBorder="1" applyAlignment="1">
      <alignment horizontal="right" vertical="center"/>
    </xf>
    <xf numFmtId="169" fontId="18" fillId="2" borderId="1" xfId="1" applyNumberFormat="1" applyFont="1" applyFill="1" applyBorder="1" applyAlignment="1">
      <alignment horizontal="right" vertical="center"/>
    </xf>
    <xf numFmtId="169" fontId="16" fillId="3" borderId="3" xfId="0" quotePrefix="1" applyNumberFormat="1" applyFont="1" applyFill="1" applyBorder="1" applyAlignment="1">
      <alignment horizontal="right" vertical="center"/>
    </xf>
    <xf numFmtId="169" fontId="18" fillId="2" borderId="6" xfId="2" applyNumberFormat="1" applyFont="1" applyFill="1" applyBorder="1" applyAlignment="1">
      <alignment horizontal="right" vertical="center"/>
    </xf>
    <xf numFmtId="169" fontId="16" fillId="3" borderId="5" xfId="0" quotePrefix="1" applyNumberFormat="1" applyFont="1" applyFill="1" applyBorder="1" applyAlignment="1">
      <alignment horizontal="right" vertical="center"/>
    </xf>
    <xf numFmtId="169" fontId="18" fillId="2" borderId="5" xfId="2" applyNumberFormat="1" applyFont="1" applyFill="1" applyBorder="1" applyAlignment="1">
      <alignment horizontal="right" vertical="center"/>
    </xf>
    <xf numFmtId="169" fontId="3" fillId="2" borderId="1" xfId="1" applyNumberFormat="1" applyFont="1" applyFill="1" applyBorder="1" applyAlignment="1">
      <alignment horizontal="center" vertical="center"/>
    </xf>
    <xf numFmtId="168" fontId="3" fillId="2" borderId="1" xfId="1" applyNumberFormat="1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32" fillId="2" borderId="0" xfId="2" applyFont="1" applyFill="1" applyAlignment="1" applyProtection="1">
      <alignment horizontal="left" vertical="center"/>
      <protection locked="0"/>
    </xf>
    <xf numFmtId="168" fontId="18" fillId="2" borderId="1" xfId="2" applyNumberFormat="1" applyFont="1" applyFill="1" applyBorder="1" applyAlignment="1">
      <alignment horizontal="right" vertical="center"/>
    </xf>
    <xf numFmtId="169" fontId="18" fillId="2" borderId="1" xfId="1" quotePrefix="1" applyNumberFormat="1" applyFont="1" applyFill="1" applyBorder="1" applyAlignment="1">
      <alignment vertical="center"/>
    </xf>
    <xf numFmtId="169" fontId="18" fillId="2" borderId="14" xfId="1" applyNumberFormat="1" applyFont="1" applyFill="1" applyBorder="1" applyAlignment="1">
      <alignment vertical="center"/>
    </xf>
    <xf numFmtId="169" fontId="3" fillId="2" borderId="5" xfId="1" applyNumberFormat="1" applyFont="1" applyFill="1" applyBorder="1" applyAlignment="1">
      <alignment horizontal="right" vertical="center"/>
    </xf>
    <xf numFmtId="0" fontId="26" fillId="3" borderId="4" xfId="0" applyFont="1" applyFill="1" applyBorder="1" applyAlignment="1">
      <alignment horizontal="center" vertical="center"/>
    </xf>
    <xf numFmtId="0" fontId="28" fillId="3" borderId="7" xfId="0" applyFont="1" applyFill="1" applyBorder="1" applyAlignment="1">
      <alignment horizontal="center" vertical="center"/>
    </xf>
    <xf numFmtId="0" fontId="3" fillId="2" borderId="1" xfId="1" applyFont="1" applyFill="1" applyBorder="1" applyAlignment="1">
      <alignment vertical="center"/>
    </xf>
    <xf numFmtId="0" fontId="3" fillId="2" borderId="14" xfId="1" applyFont="1" applyFill="1" applyBorder="1" applyAlignment="1">
      <alignment vertical="center"/>
    </xf>
    <xf numFmtId="169" fontId="16" fillId="3" borderId="1" xfId="0" quotePrefix="1" applyNumberFormat="1" applyFont="1" applyFill="1" applyBorder="1" applyAlignment="1">
      <alignment horizontal="right" vertical="center"/>
    </xf>
    <xf numFmtId="169" fontId="16" fillId="3" borderId="14" xfId="0" quotePrefix="1" applyNumberFormat="1" applyFont="1" applyFill="1" applyBorder="1" applyAlignment="1">
      <alignment horizontal="right" vertical="center"/>
    </xf>
    <xf numFmtId="0" fontId="9" fillId="3" borderId="1" xfId="2" applyFont="1" applyFill="1" applyBorder="1" applyAlignment="1" applyProtection="1">
      <alignment horizontal="left" vertical="center" wrapText="1"/>
      <protection locked="0"/>
    </xf>
    <xf numFmtId="0" fontId="9" fillId="3" borderId="0" xfId="2" applyFont="1" applyFill="1" applyAlignment="1" applyProtection="1">
      <alignment horizontal="left" vertical="center" wrapText="1"/>
      <protection locked="0"/>
    </xf>
    <xf numFmtId="0" fontId="9" fillId="3" borderId="14" xfId="2" applyFont="1" applyFill="1" applyBorder="1" applyAlignment="1" applyProtection="1">
      <alignment horizontal="left" vertical="center" wrapText="1"/>
      <protection locked="0"/>
    </xf>
    <xf numFmtId="0" fontId="20" fillId="2" borderId="0" xfId="2" applyFont="1" applyFill="1" applyAlignment="1" applyProtection="1">
      <alignment horizontal="left" vertical="top" wrapText="1"/>
      <protection locked="0"/>
    </xf>
    <xf numFmtId="167" fontId="18" fillId="2" borderId="2" xfId="2" applyNumberFormat="1" applyFont="1" applyFill="1" applyBorder="1" applyAlignment="1">
      <alignment horizontal="right" vertical="center"/>
    </xf>
    <xf numFmtId="167" fontId="18" fillId="2" borderId="9" xfId="2" applyNumberFormat="1" applyFont="1" applyFill="1" applyBorder="1" applyAlignment="1">
      <alignment horizontal="right" vertical="center"/>
    </xf>
    <xf numFmtId="167" fontId="18" fillId="2" borderId="13" xfId="2" applyNumberFormat="1" applyFont="1" applyFill="1" applyBorder="1" applyAlignment="1">
      <alignment horizontal="right" vertical="center"/>
    </xf>
    <xf numFmtId="169" fontId="3" fillId="2" borderId="2" xfId="1" applyNumberFormat="1" applyFont="1" applyFill="1" applyBorder="1" applyAlignment="1">
      <alignment horizontal="right" vertical="center"/>
    </xf>
    <xf numFmtId="169" fontId="3" fillId="2" borderId="9" xfId="1" applyNumberFormat="1" applyFont="1" applyFill="1" applyBorder="1" applyAlignment="1">
      <alignment horizontal="right" vertical="center"/>
    </xf>
    <xf numFmtId="169" fontId="3" fillId="2" borderId="13" xfId="1" applyNumberFormat="1" applyFont="1" applyFill="1" applyBorder="1" applyAlignment="1">
      <alignment horizontal="right" vertical="center"/>
    </xf>
    <xf numFmtId="167" fontId="3" fillId="2" borderId="2" xfId="1" applyNumberFormat="1" applyFont="1" applyFill="1" applyBorder="1" applyAlignment="1">
      <alignment horizontal="right" vertical="center"/>
    </xf>
    <xf numFmtId="167" fontId="3" fillId="2" borderId="9" xfId="1" applyNumberFormat="1" applyFont="1" applyFill="1" applyBorder="1" applyAlignment="1">
      <alignment horizontal="right" vertical="center"/>
    </xf>
    <xf numFmtId="167" fontId="3" fillId="2" borderId="13" xfId="1" applyNumberFormat="1" applyFont="1" applyFill="1" applyBorder="1" applyAlignment="1">
      <alignment horizontal="right" vertical="center"/>
    </xf>
    <xf numFmtId="167" fontId="3" fillId="2" borderId="5" xfId="1" applyNumberFormat="1" applyFont="1" applyFill="1" applyBorder="1" applyAlignment="1">
      <alignment horizontal="right" vertical="center"/>
    </xf>
    <xf numFmtId="168" fontId="18" fillId="2" borderId="9" xfId="1" quotePrefix="1" applyNumberFormat="1" applyFont="1" applyFill="1" applyBorder="1" applyAlignment="1">
      <alignment horizontal="right" vertical="center"/>
    </xf>
    <xf numFmtId="168" fontId="18" fillId="2" borderId="9" xfId="1" applyNumberFormat="1" applyFont="1" applyFill="1" applyBorder="1" applyAlignment="1">
      <alignment horizontal="right" vertical="center"/>
    </xf>
    <xf numFmtId="168" fontId="18" fillId="2" borderId="13" xfId="1" applyNumberFormat="1" applyFont="1" applyFill="1" applyBorder="1" applyAlignment="1">
      <alignment horizontal="right" vertical="center"/>
    </xf>
    <xf numFmtId="168" fontId="18" fillId="2" borderId="1" xfId="1" applyNumberFormat="1" applyFont="1" applyFill="1" applyBorder="1" applyAlignment="1">
      <alignment horizontal="right" vertical="center"/>
    </xf>
    <xf numFmtId="168" fontId="18" fillId="2" borderId="12" xfId="1" applyNumberFormat="1" applyFont="1" applyFill="1" applyBorder="1" applyAlignment="1">
      <alignment horizontal="right" vertical="center"/>
    </xf>
    <xf numFmtId="167" fontId="18" fillId="2" borderId="2" xfId="2" quotePrefix="1" applyNumberFormat="1" applyFont="1" applyFill="1" applyBorder="1" applyAlignment="1">
      <alignment horizontal="right" vertical="center"/>
    </xf>
    <xf numFmtId="168" fontId="18" fillId="2" borderId="9" xfId="1" applyNumberFormat="1" applyFont="1" applyFill="1" applyBorder="1" applyAlignment="1">
      <alignment horizontal="center" vertical="center"/>
    </xf>
    <xf numFmtId="168" fontId="18" fillId="2" borderId="13" xfId="1" applyNumberFormat="1" applyFont="1" applyFill="1" applyBorder="1" applyAlignment="1">
      <alignment horizontal="center" vertical="center"/>
    </xf>
    <xf numFmtId="0" fontId="19" fillId="4" borderId="4" xfId="1" applyFont="1" applyFill="1" applyBorder="1" applyAlignment="1" applyProtection="1">
      <alignment horizontal="center" vertical="center"/>
      <protection locked="0"/>
    </xf>
    <xf numFmtId="0" fontId="19" fillId="4" borderId="8" xfId="1" applyFont="1" applyFill="1" applyBorder="1" applyAlignment="1" applyProtection="1">
      <alignment horizontal="center" vertical="center"/>
      <protection locked="0"/>
    </xf>
    <xf numFmtId="0" fontId="25" fillId="4" borderId="8" xfId="1" applyFont="1" applyFill="1" applyBorder="1" applyAlignment="1" applyProtection="1">
      <alignment horizontal="center" vertical="center"/>
      <protection locked="0"/>
    </xf>
    <xf numFmtId="0" fontId="19" fillId="4" borderId="7" xfId="1" applyFont="1" applyFill="1" applyBorder="1" applyAlignment="1" applyProtection="1">
      <alignment horizontal="center" vertical="center"/>
      <protection locked="0"/>
    </xf>
    <xf numFmtId="0" fontId="26" fillId="3" borderId="3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6" xfId="0" applyFont="1" applyFill="1" applyBorder="1" applyAlignment="1">
      <alignment horizontal="center" vertical="center"/>
    </xf>
    <xf numFmtId="0" fontId="29" fillId="5" borderId="3" xfId="1" applyFont="1" applyFill="1" applyBorder="1" applyAlignment="1">
      <alignment horizontal="center" vertical="center"/>
    </xf>
    <xf numFmtId="0" fontId="29" fillId="5" borderId="10" xfId="1" applyFont="1" applyFill="1" applyBorder="1" applyAlignment="1">
      <alignment horizontal="center" vertical="center"/>
    </xf>
    <xf numFmtId="0" fontId="29" fillId="5" borderId="6" xfId="1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26" fillId="3" borderId="13" xfId="0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 wrapText="1"/>
    </xf>
    <xf numFmtId="0" fontId="3" fillId="6" borderId="13" xfId="1" applyFont="1" applyFill="1" applyBorder="1" applyAlignment="1">
      <alignment horizontal="center" vertical="center" wrapText="1"/>
    </xf>
    <xf numFmtId="0" fontId="29" fillId="7" borderId="2" xfId="1" applyFont="1" applyFill="1" applyBorder="1" applyAlignment="1">
      <alignment horizontal="center" vertical="center" wrapText="1"/>
    </xf>
    <xf numFmtId="0" fontId="8" fillId="3" borderId="1" xfId="2" applyFont="1" applyFill="1" applyBorder="1" applyAlignment="1" applyProtection="1">
      <alignment horizontal="left" vertical="center"/>
      <protection locked="0"/>
    </xf>
    <xf numFmtId="0" fontId="8" fillId="3" borderId="0" xfId="2" applyFont="1" applyFill="1" applyAlignment="1" applyProtection="1">
      <alignment horizontal="left" vertical="center"/>
      <protection locked="0"/>
    </xf>
    <xf numFmtId="0" fontId="8" fillId="3" borderId="14" xfId="2" applyFont="1" applyFill="1" applyBorder="1" applyAlignment="1" applyProtection="1">
      <alignment horizontal="left" vertical="center"/>
      <protection locked="0"/>
    </xf>
    <xf numFmtId="0" fontId="8" fillId="3" borderId="1" xfId="2" applyFont="1" applyFill="1" applyBorder="1" applyAlignment="1" applyProtection="1">
      <alignment horizontal="left"/>
      <protection locked="0"/>
    </xf>
    <xf numFmtId="0" fontId="8" fillId="3" borderId="0" xfId="2" applyFont="1" applyFill="1" applyAlignment="1" applyProtection="1">
      <alignment horizontal="left"/>
      <protection locked="0"/>
    </xf>
    <xf numFmtId="0" fontId="8" fillId="3" borderId="14" xfId="2" applyFont="1" applyFill="1" applyBorder="1" applyAlignment="1" applyProtection="1">
      <alignment horizontal="left"/>
      <protection locked="0"/>
    </xf>
    <xf numFmtId="0" fontId="8" fillId="3" borderId="12" xfId="2" applyFont="1" applyFill="1" applyBorder="1" applyAlignment="1" applyProtection="1">
      <alignment horizontal="left" vertical="center"/>
      <protection locked="0"/>
    </xf>
    <xf numFmtId="0" fontId="8" fillId="3" borderId="11" xfId="2" applyFont="1" applyFill="1" applyBorder="1" applyAlignment="1" applyProtection="1">
      <alignment horizontal="left" vertical="center"/>
      <protection locked="0"/>
    </xf>
    <xf numFmtId="0" fontId="8" fillId="3" borderId="15" xfId="2" applyFont="1" applyFill="1" applyBorder="1" applyAlignment="1" applyProtection="1">
      <alignment horizontal="left" vertical="center"/>
      <protection locked="0"/>
    </xf>
    <xf numFmtId="0" fontId="8" fillId="3" borderId="4" xfId="2" applyFont="1" applyFill="1" applyBorder="1" applyAlignment="1" applyProtection="1">
      <alignment horizontal="left" vertical="center"/>
      <protection locked="0"/>
    </xf>
    <xf numFmtId="0" fontId="8" fillId="3" borderId="8" xfId="2" applyFont="1" applyFill="1" applyBorder="1" applyAlignment="1" applyProtection="1">
      <alignment horizontal="left" vertical="center"/>
      <protection locked="0"/>
    </xf>
    <xf numFmtId="0" fontId="8" fillId="3" borderId="7" xfId="2" applyFont="1" applyFill="1" applyBorder="1" applyAlignment="1" applyProtection="1">
      <alignment horizontal="left" vertical="center"/>
      <protection locked="0"/>
    </xf>
    <xf numFmtId="167" fontId="3" fillId="2" borderId="3" xfId="1" applyNumberFormat="1" applyFont="1" applyFill="1" applyBorder="1" applyAlignment="1">
      <alignment horizontal="center" vertical="center"/>
    </xf>
    <xf numFmtId="167" fontId="3" fillId="2" borderId="10" xfId="1" applyNumberFormat="1" applyFont="1" applyFill="1" applyBorder="1" applyAlignment="1">
      <alignment horizontal="center" vertical="center"/>
    </xf>
    <xf numFmtId="167" fontId="3" fillId="2" borderId="6" xfId="1" applyNumberFormat="1" applyFont="1" applyFill="1" applyBorder="1" applyAlignment="1">
      <alignment horizontal="center" vertical="center"/>
    </xf>
    <xf numFmtId="168" fontId="33" fillId="0" borderId="3" xfId="3" quotePrefix="1" applyNumberFormat="1" applyFont="1" applyFill="1" applyBorder="1" applyAlignment="1">
      <alignment horizontal="center" vertical="center"/>
    </xf>
    <xf numFmtId="168" fontId="33" fillId="0" borderId="10" xfId="3" applyNumberFormat="1" applyFont="1" applyFill="1" applyBorder="1" applyAlignment="1">
      <alignment horizontal="center" vertical="center"/>
    </xf>
    <xf numFmtId="168" fontId="33" fillId="0" borderId="6" xfId="3" applyNumberFormat="1" applyFont="1" applyFill="1" applyBorder="1" applyAlignment="1">
      <alignment horizontal="center" vertical="center"/>
    </xf>
    <xf numFmtId="164" fontId="13" fillId="3" borderId="3" xfId="3" quotePrefix="1" applyFont="1" applyFill="1" applyBorder="1" applyAlignment="1">
      <alignment horizontal="left" vertical="center" wrapText="1"/>
    </xf>
    <xf numFmtId="164" fontId="13" fillId="3" borderId="10" xfId="3" quotePrefix="1" applyFont="1" applyFill="1" applyBorder="1" applyAlignment="1">
      <alignment horizontal="left" vertical="center" wrapText="1"/>
    </xf>
    <xf numFmtId="164" fontId="13" fillId="3" borderId="6" xfId="3" quotePrefix="1" applyFont="1" applyFill="1" applyBorder="1" applyAlignment="1">
      <alignment horizontal="left" vertical="center" wrapText="1"/>
    </xf>
    <xf numFmtId="0" fontId="22" fillId="3" borderId="2" xfId="0" applyFont="1" applyFill="1" applyBorder="1" applyAlignment="1">
      <alignment horizontal="center" vertical="center"/>
    </xf>
    <xf numFmtId="0" fontId="22" fillId="3" borderId="13" xfId="0" applyFont="1" applyFill="1" applyBorder="1" applyAlignment="1">
      <alignment horizontal="center" vertical="center"/>
    </xf>
    <xf numFmtId="0" fontId="29" fillId="6" borderId="2" xfId="1" applyFont="1" applyFill="1" applyBorder="1" applyAlignment="1">
      <alignment horizontal="center" vertical="center" wrapText="1"/>
    </xf>
    <xf numFmtId="0" fontId="29" fillId="6" borderId="13" xfId="1" applyFont="1" applyFill="1" applyBorder="1" applyAlignment="1">
      <alignment horizontal="center" vertical="center" wrapText="1"/>
    </xf>
    <xf numFmtId="0" fontId="29" fillId="7" borderId="4" xfId="1" applyFont="1" applyFill="1" applyBorder="1" applyAlignment="1">
      <alignment horizontal="center" vertical="center" wrapText="1"/>
    </xf>
    <xf numFmtId="0" fontId="29" fillId="7" borderId="7" xfId="1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/>
    </xf>
    <xf numFmtId="0" fontId="16" fillId="3" borderId="13" xfId="0" applyFont="1" applyFill="1" applyBorder="1" applyAlignment="1">
      <alignment horizontal="center" vertical="center"/>
    </xf>
    <xf numFmtId="0" fontId="3" fillId="2" borderId="0" xfId="2" applyFont="1" applyFill="1" applyAlignment="1" applyProtection="1">
      <alignment horizontal="center" vertical="center"/>
      <protection locked="0"/>
    </xf>
    <xf numFmtId="169" fontId="3" fillId="2" borderId="3" xfId="1" applyNumberFormat="1" applyFont="1" applyFill="1" applyBorder="1" applyAlignment="1">
      <alignment horizontal="center" vertical="center"/>
    </xf>
    <xf numFmtId="169" fontId="3" fillId="2" borderId="10" xfId="1" applyNumberFormat="1" applyFont="1" applyFill="1" applyBorder="1" applyAlignment="1">
      <alignment horizontal="center" vertical="center"/>
    </xf>
    <xf numFmtId="169" fontId="3" fillId="2" borderId="6" xfId="1" applyNumberFormat="1" applyFont="1" applyFill="1" applyBorder="1" applyAlignment="1">
      <alignment horizontal="center" vertical="center"/>
    </xf>
    <xf numFmtId="169" fontId="16" fillId="3" borderId="3" xfId="0" quotePrefix="1" applyNumberFormat="1" applyFont="1" applyFill="1" applyBorder="1" applyAlignment="1">
      <alignment horizontal="center" vertical="center"/>
    </xf>
    <xf numFmtId="169" fontId="16" fillId="3" borderId="10" xfId="0" quotePrefix="1" applyNumberFormat="1" applyFont="1" applyFill="1" applyBorder="1" applyAlignment="1">
      <alignment horizontal="center" vertical="center"/>
    </xf>
    <xf numFmtId="169" fontId="16" fillId="3" borderId="6" xfId="0" quotePrefix="1" applyNumberFormat="1" applyFont="1" applyFill="1" applyBorder="1" applyAlignment="1">
      <alignment horizontal="center" vertical="center"/>
    </xf>
    <xf numFmtId="168" fontId="18" fillId="2" borderId="1" xfId="2" applyNumberFormat="1" applyFont="1" applyFill="1" applyBorder="1" applyAlignment="1">
      <alignment horizontal="right" vertical="center"/>
    </xf>
    <xf numFmtId="168" fontId="18" fillId="2" borderId="12" xfId="2" applyNumberFormat="1" applyFont="1" applyFill="1" applyBorder="1" applyAlignment="1">
      <alignment horizontal="right" vertical="center"/>
    </xf>
    <xf numFmtId="169" fontId="18" fillId="2" borderId="2" xfId="2" applyNumberFormat="1" applyFont="1" applyFill="1" applyBorder="1" applyAlignment="1">
      <alignment horizontal="right" vertical="center"/>
    </xf>
    <xf numFmtId="169" fontId="18" fillId="2" borderId="9" xfId="2" applyNumberFormat="1" applyFont="1" applyFill="1" applyBorder="1" applyAlignment="1">
      <alignment horizontal="right" vertical="center"/>
    </xf>
    <xf numFmtId="169" fontId="18" fillId="2" borderId="13" xfId="2" applyNumberFormat="1" applyFont="1" applyFill="1" applyBorder="1" applyAlignment="1">
      <alignment horizontal="right" vertical="center"/>
    </xf>
    <xf numFmtId="169" fontId="16" fillId="3" borderId="12" xfId="0" quotePrefix="1" applyNumberFormat="1" applyFont="1" applyFill="1" applyBorder="1" applyAlignment="1">
      <alignment horizontal="center" vertical="center"/>
    </xf>
    <xf numFmtId="169" fontId="16" fillId="3" borderId="15" xfId="0" quotePrefix="1" applyNumberFormat="1" applyFont="1" applyFill="1" applyBorder="1" applyAlignment="1">
      <alignment horizontal="center" vertical="center"/>
    </xf>
    <xf numFmtId="168" fontId="18" fillId="2" borderId="9" xfId="2" quotePrefix="1" applyNumberFormat="1" applyFont="1" applyFill="1" applyBorder="1" applyAlignment="1">
      <alignment horizontal="right" vertical="center"/>
    </xf>
    <xf numFmtId="168" fontId="18" fillId="2" borderId="9" xfId="2" applyNumberFormat="1" applyFont="1" applyFill="1" applyBorder="1" applyAlignment="1">
      <alignment horizontal="right" vertical="center"/>
    </xf>
    <xf numFmtId="168" fontId="18" fillId="2" borderId="13" xfId="2" applyNumberFormat="1" applyFont="1" applyFill="1" applyBorder="1" applyAlignment="1">
      <alignment horizontal="right" vertical="center"/>
    </xf>
    <xf numFmtId="168" fontId="18" fillId="2" borderId="9" xfId="2" applyNumberFormat="1" applyFont="1" applyFill="1" applyBorder="1" applyAlignment="1">
      <alignment horizontal="center" vertical="center"/>
    </xf>
    <xf numFmtId="168" fontId="18" fillId="2" borderId="13" xfId="2" applyNumberFormat="1" applyFont="1" applyFill="1" applyBorder="1" applyAlignment="1">
      <alignment horizontal="center" vertical="center"/>
    </xf>
  </cellXfs>
  <cellStyles count="5">
    <cellStyle name="=C:\WINNT35\SYSTEM32\COMMAND.COM" xfId="1" xr:uid="{00000000-0005-0000-0000-000000000000}"/>
    <cellStyle name="=C:\WINNT35\SYSTEM32\COMMAND.COM 2" xfId="2" xr:uid="{00000000-0005-0000-0000-000001000000}"/>
    <cellStyle name="Migliaia [0]" xfId="3" builtinId="6"/>
    <cellStyle name="Normale" xfId="0" builtinId="0"/>
    <cellStyle name="Normale 2" xfId="4" xr:uid="{00000000-0005-0000-0000-000004000000}"/>
  </cellStyles>
  <dxfs count="1">
    <dxf>
      <font>
        <b val="0"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41"/>
  <sheetViews>
    <sheetView tabSelected="1" zoomScaleNormal="100" workbookViewId="0">
      <selection activeCell="C21" sqref="C21:E21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11" width="9.7109375" style="1" hidden="1" customWidth="1" outlineLevel="1"/>
    <col min="12" max="12" width="16.7109375" style="38" customWidth="1" collapsed="1"/>
    <col min="13" max="14" width="16.7109375" style="38" customWidth="1"/>
    <col min="15" max="19" width="9.7109375" style="1" hidden="1" customWidth="1" outlineLevel="1"/>
    <col min="20" max="20" width="16.140625" style="1" customWidth="1" collapsed="1"/>
    <col min="21" max="22" width="13.28515625" style="1" customWidth="1"/>
    <col min="23" max="16384" width="9.140625" style="1"/>
  </cols>
  <sheetData>
    <row r="1" spans="1:257" ht="14.25" customHeight="1" x14ac:dyDescent="0.2">
      <c r="B1" s="1" t="s">
        <v>21</v>
      </c>
    </row>
    <row r="2" spans="1:257" s="2" customFormat="1" ht="15" customHeight="1" x14ac:dyDescent="0.2">
      <c r="B2" s="26" t="s">
        <v>46</v>
      </c>
      <c r="C2" s="4"/>
      <c r="D2" s="4"/>
      <c r="E2" s="4"/>
      <c r="F2" s="4"/>
      <c r="G2" s="4"/>
      <c r="H2" s="4"/>
      <c r="I2" s="4"/>
      <c r="J2" s="4"/>
      <c r="K2" s="4"/>
      <c r="L2" s="39"/>
      <c r="M2" s="39"/>
      <c r="N2" s="39"/>
    </row>
    <row r="3" spans="1:257" s="2" customFormat="1" ht="15" customHeight="1" x14ac:dyDescent="0.2">
      <c r="B3" s="1" t="s">
        <v>5</v>
      </c>
      <c r="C3" s="1"/>
      <c r="D3" s="1"/>
      <c r="E3" s="1"/>
      <c r="F3" s="1"/>
      <c r="G3" s="1"/>
      <c r="H3" s="1"/>
      <c r="I3" s="1"/>
      <c r="J3" s="1"/>
      <c r="K3" s="1"/>
      <c r="L3" s="39"/>
      <c r="M3" s="39"/>
      <c r="N3" s="39"/>
    </row>
    <row r="4" spans="1:257" x14ac:dyDescent="0.2">
      <c r="W4" s="8"/>
    </row>
    <row r="5" spans="1:257" ht="15" customHeight="1" x14ac:dyDescent="0.2">
      <c r="B5" s="7" t="s">
        <v>52</v>
      </c>
      <c r="C5" s="11"/>
      <c r="D5" s="12"/>
      <c r="E5" s="12"/>
      <c r="F5" s="12"/>
      <c r="G5" s="11"/>
      <c r="H5" s="11"/>
      <c r="I5" s="11"/>
      <c r="J5" s="11"/>
      <c r="K5" s="13"/>
      <c r="L5" s="40"/>
      <c r="M5" s="55" t="s">
        <v>38</v>
      </c>
      <c r="W5" s="8"/>
    </row>
    <row r="6" spans="1:257" x14ac:dyDescent="0.2">
      <c r="B6" s="8"/>
      <c r="C6" s="8"/>
      <c r="D6" s="14"/>
      <c r="E6" s="14"/>
      <c r="F6" s="14"/>
      <c r="G6" s="8"/>
      <c r="H6" s="8"/>
      <c r="I6" s="8"/>
      <c r="J6" s="8"/>
      <c r="K6" s="8"/>
      <c r="W6" s="8"/>
    </row>
    <row r="7" spans="1:257" ht="14.25" customHeight="1" x14ac:dyDescent="0.2">
      <c r="B7" s="88" t="s">
        <v>45</v>
      </c>
      <c r="C7" s="89"/>
      <c r="D7" s="90"/>
      <c r="E7" s="90"/>
      <c r="F7" s="90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91"/>
    </row>
    <row r="8" spans="1:257" customFormat="1" ht="30.75" customHeight="1" x14ac:dyDescent="0.2">
      <c r="A8" s="24"/>
      <c r="B8" s="66" t="s">
        <v>34</v>
      </c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8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/>
      <c r="IO8" s="24"/>
      <c r="IP8" s="24"/>
      <c r="IQ8" s="24"/>
      <c r="IR8" s="24"/>
      <c r="IS8" s="24"/>
      <c r="IT8" s="24"/>
      <c r="IU8" s="24"/>
      <c r="IV8" s="24"/>
      <c r="IW8" s="24"/>
    </row>
    <row r="9" spans="1:257" customFormat="1" ht="15" customHeight="1" x14ac:dyDescent="0.2">
      <c r="A9" s="24"/>
      <c r="B9" s="103" t="s">
        <v>20</v>
      </c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5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  <c r="IW9" s="24"/>
    </row>
    <row r="10" spans="1:257" customFormat="1" ht="15" customHeight="1" x14ac:dyDescent="0.25">
      <c r="A10" s="24"/>
      <c r="B10" s="106" t="s">
        <v>22</v>
      </c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8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  <c r="IT10" s="24"/>
      <c r="IU10" s="24"/>
      <c r="IV10" s="24"/>
      <c r="IW10" s="24"/>
    </row>
    <row r="11" spans="1:257" customFormat="1" ht="15" customHeight="1" x14ac:dyDescent="0.2">
      <c r="A11" s="24"/>
      <c r="B11" s="109" t="s">
        <v>47</v>
      </c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1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  <c r="HW11" s="24"/>
      <c r="HX11" s="24"/>
      <c r="HY11" s="24"/>
      <c r="HZ11" s="24"/>
      <c r="IA11" s="24"/>
      <c r="IB11" s="24"/>
      <c r="IC11" s="24"/>
      <c r="ID11" s="24"/>
      <c r="IE11" s="24"/>
      <c r="IF11" s="24"/>
      <c r="IG11" s="24"/>
      <c r="IH11" s="24"/>
      <c r="II11" s="24"/>
      <c r="IJ11" s="24"/>
      <c r="IK11" s="24"/>
      <c r="IL11" s="24"/>
      <c r="IM11" s="24"/>
      <c r="IN11" s="24"/>
      <c r="IO11" s="24"/>
      <c r="IP11" s="24"/>
      <c r="IQ11" s="24"/>
      <c r="IR11" s="24"/>
      <c r="IS11" s="24"/>
      <c r="IT11" s="24"/>
      <c r="IU11" s="24"/>
      <c r="IV11" s="24"/>
      <c r="IW11" s="24"/>
    </row>
    <row r="12" spans="1:257" customFormat="1" ht="15" customHeight="1" x14ac:dyDescent="0.2">
      <c r="A12" s="24"/>
      <c r="B12" s="112" t="s">
        <v>6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/>
      <c r="IO12" s="24"/>
      <c r="IP12" s="24"/>
      <c r="IQ12" s="24"/>
      <c r="IR12" s="24"/>
      <c r="IS12" s="24"/>
      <c r="IT12" s="24"/>
      <c r="IU12" s="24"/>
      <c r="IV12" s="24"/>
      <c r="IW12" s="24"/>
    </row>
    <row r="13" spans="1:257" customFormat="1" ht="15" customHeight="1" x14ac:dyDescent="0.2">
      <c r="A13" s="24"/>
      <c r="B13" s="103" t="s">
        <v>7</v>
      </c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5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  <c r="GX13" s="24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24"/>
      <c r="IA13" s="24"/>
      <c r="IB13" s="24"/>
      <c r="IC13" s="24"/>
      <c r="ID13" s="24"/>
      <c r="IE13" s="24"/>
      <c r="IF13" s="24"/>
      <c r="IG13" s="24"/>
      <c r="IH13" s="24"/>
      <c r="II13" s="24"/>
      <c r="IJ13" s="24"/>
      <c r="IK13" s="24"/>
      <c r="IL13" s="24"/>
      <c r="IM13" s="24"/>
      <c r="IN13" s="24"/>
      <c r="IO13" s="24"/>
      <c r="IP13" s="24"/>
      <c r="IQ13" s="24"/>
      <c r="IR13" s="24"/>
      <c r="IS13" s="24"/>
      <c r="IT13" s="24"/>
      <c r="IU13" s="24"/>
      <c r="IV13" s="24"/>
      <c r="IW13" s="24"/>
    </row>
    <row r="14" spans="1:257" customFormat="1" ht="15" customHeight="1" x14ac:dyDescent="0.2">
      <c r="A14" s="24"/>
      <c r="B14" s="109" t="s">
        <v>8</v>
      </c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1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</row>
    <row r="15" spans="1:257" customForma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41"/>
      <c r="M15" s="41"/>
      <c r="N15" s="41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  <c r="IU15" s="24"/>
      <c r="IV15" s="24"/>
      <c r="IW15" s="24"/>
    </row>
    <row r="16" spans="1:257" customFormat="1" ht="15.75" x14ac:dyDescent="0.2">
      <c r="A16" s="24"/>
      <c r="B16" s="69" t="s">
        <v>26</v>
      </c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  <c r="IT16" s="24"/>
      <c r="IU16" s="24"/>
      <c r="IV16" s="24"/>
      <c r="IW16" s="24"/>
    </row>
    <row r="17" spans="2:35" s="3" customFormat="1" ht="23.25" customHeight="1" x14ac:dyDescent="0.2">
      <c r="B17" s="54" t="s">
        <v>51</v>
      </c>
      <c r="C17" s="92" t="s">
        <v>27</v>
      </c>
      <c r="D17" s="93"/>
      <c r="E17" s="94"/>
      <c r="F17" s="34" t="s">
        <v>28</v>
      </c>
      <c r="G17" s="34" t="s">
        <v>31</v>
      </c>
      <c r="H17" s="34" t="s">
        <v>30</v>
      </c>
      <c r="I17" s="34" t="s">
        <v>32</v>
      </c>
      <c r="J17" s="34" t="s">
        <v>33</v>
      </c>
      <c r="K17" s="37" t="s">
        <v>29</v>
      </c>
      <c r="L17" s="95" t="s">
        <v>9</v>
      </c>
      <c r="M17" s="96"/>
      <c r="N17" s="97"/>
      <c r="O17" s="98" t="s">
        <v>12</v>
      </c>
      <c r="P17" s="98" t="s">
        <v>13</v>
      </c>
      <c r="Q17" s="98" t="s">
        <v>14</v>
      </c>
      <c r="R17" s="98" t="s">
        <v>0</v>
      </c>
      <c r="S17" s="98" t="s">
        <v>1</v>
      </c>
      <c r="T17" s="100" t="s">
        <v>10</v>
      </c>
      <c r="U17" s="102" t="s">
        <v>37</v>
      </c>
      <c r="V17" s="102"/>
    </row>
    <row r="18" spans="2:35" s="3" customFormat="1" ht="18.75" x14ac:dyDescent="0.2">
      <c r="B18" s="17" t="s">
        <v>17</v>
      </c>
      <c r="C18" s="6" t="s">
        <v>2</v>
      </c>
      <c r="D18" s="6" t="s">
        <v>3</v>
      </c>
      <c r="E18" s="6" t="s">
        <v>4</v>
      </c>
      <c r="F18" s="18"/>
      <c r="G18" s="18"/>
      <c r="H18" s="18"/>
      <c r="I18" s="18"/>
      <c r="J18" s="18"/>
      <c r="K18" s="18"/>
      <c r="L18" s="19" t="s">
        <v>2</v>
      </c>
      <c r="M18" s="20" t="s">
        <v>3</v>
      </c>
      <c r="N18" s="21" t="s">
        <v>4</v>
      </c>
      <c r="O18" s="99"/>
      <c r="P18" s="99"/>
      <c r="Q18" s="99"/>
      <c r="R18" s="99"/>
      <c r="S18" s="99"/>
      <c r="T18" s="101"/>
      <c r="U18" s="53" t="s">
        <v>35</v>
      </c>
      <c r="V18" s="53" t="s">
        <v>36</v>
      </c>
    </row>
    <row r="19" spans="2:35" s="5" customFormat="1" ht="14.25" customHeight="1" x14ac:dyDescent="0.2">
      <c r="B19" s="32" t="s">
        <v>48</v>
      </c>
      <c r="C19" s="35">
        <v>0.13615250000000001</v>
      </c>
      <c r="D19" s="35">
        <v>0.1392941</v>
      </c>
      <c r="E19" s="35">
        <v>0.11580140000000001</v>
      </c>
      <c r="F19" s="35">
        <v>1.0672199999999998E-2</v>
      </c>
      <c r="G19" s="80">
        <v>4.0000000000000002E-4</v>
      </c>
      <c r="H19" s="80">
        <v>3.1189999999999998E-3</v>
      </c>
      <c r="I19" s="80">
        <v>9.3999999999999997E-4</v>
      </c>
      <c r="J19" s="86">
        <v>1.4999999999999999E-4</v>
      </c>
      <c r="K19" s="83">
        <v>-1.66E-3</v>
      </c>
      <c r="L19" s="52">
        <f>IF(C19&lt;&gt;"",C19+$F$19+$G$19+$H$19+$I$19+$J$19+$K$19,"disp. da 1/11/2024")</f>
        <v>0.14977370000000004</v>
      </c>
      <c r="M19" s="52">
        <f>IF(D19&lt;&gt;"",D19+$F$19+$G$19+$H$19+$I$19+$J$19+$K$19,"disp. da 1/11/2024")</f>
        <v>0.15291530000000003</v>
      </c>
      <c r="N19" s="52">
        <f>IF(E19&lt;&gt;"",E19+$F$19+$G$19+$H$19+$I$19+$J$19+$K$19,"disp. da 1/11/2024")</f>
        <v>0.12942260000000005</v>
      </c>
      <c r="O19" s="70">
        <f>5.328/100</f>
        <v>5.3280000000000001E-2</v>
      </c>
      <c r="P19" s="70">
        <f>1.057/100</f>
        <v>1.057E-2</v>
      </c>
      <c r="Q19" s="85">
        <f>0.159/100</f>
        <v>1.5900000000000001E-3</v>
      </c>
      <c r="R19" s="70">
        <f>0.156/100</f>
        <v>1.56E-3</v>
      </c>
      <c r="S19" s="70">
        <f>0.052/100</f>
        <v>5.1999999999999995E-4</v>
      </c>
      <c r="T19" s="73">
        <f>O19+P19+Q19+R19+S19</f>
        <v>6.7520000000000011E-2</v>
      </c>
      <c r="U19" s="76">
        <f>5.8582/100</f>
        <v>5.8582000000000002E-2</v>
      </c>
      <c r="V19" s="79">
        <f>2.5022/100</f>
        <v>2.5022000000000003E-2</v>
      </c>
      <c r="W19" s="3"/>
      <c r="X19" s="3"/>
      <c r="Y19" s="3"/>
      <c r="Z19" s="3"/>
      <c r="AA19" s="3"/>
      <c r="AB19" s="9"/>
      <c r="AC19" s="9"/>
      <c r="AD19" s="9"/>
      <c r="AE19" s="3"/>
      <c r="AF19" s="3"/>
      <c r="AG19" s="3"/>
      <c r="AH19" s="3"/>
      <c r="AI19" s="3"/>
    </row>
    <row r="20" spans="2:35" s="3" customFormat="1" ht="14.25" customHeight="1" x14ac:dyDescent="0.2">
      <c r="B20" s="33" t="s">
        <v>49</v>
      </c>
      <c r="C20" s="35">
        <v>0.16015120000000002</v>
      </c>
      <c r="D20" s="35">
        <v>0.15111250000000001</v>
      </c>
      <c r="E20" s="35">
        <v>0.12884630000000002</v>
      </c>
      <c r="F20" s="35">
        <v>1.0672199999999998E-2</v>
      </c>
      <c r="G20" s="81"/>
      <c r="H20" s="81"/>
      <c r="I20" s="81"/>
      <c r="J20" s="86"/>
      <c r="K20" s="83"/>
      <c r="L20" s="52">
        <f>IF(C20&lt;&gt;"",C20+$F$20+$G$19+$H$19+$I$19+$J$19+$K$19,"disp. da 1/12/2024")</f>
        <v>0.17377240000000005</v>
      </c>
      <c r="M20" s="52">
        <f>IF(D20&lt;&gt;"",D20+$F$20+$G$19+$H$19+$I$19+$J$19+$K$19,"disp. da 1/12/2024")</f>
        <v>0.16473370000000004</v>
      </c>
      <c r="N20" s="52">
        <f>IF(E20&lt;&gt;"",E20+$F$20+$G$19+$H$19+$I$19+$J$19+$K$19,"disp. da 1/12/2024")</f>
        <v>0.14246750000000005</v>
      </c>
      <c r="O20" s="71"/>
      <c r="P20" s="71"/>
      <c r="Q20" s="71"/>
      <c r="R20" s="71"/>
      <c r="S20" s="71"/>
      <c r="T20" s="74"/>
      <c r="U20" s="77"/>
      <c r="V20" s="79"/>
      <c r="AB20" s="9"/>
      <c r="AC20" s="9"/>
      <c r="AD20" s="9"/>
    </row>
    <row r="21" spans="2:35" s="3" customFormat="1" ht="14.25" customHeight="1" x14ac:dyDescent="0.2">
      <c r="B21" s="33" t="s">
        <v>50</v>
      </c>
      <c r="C21" s="35">
        <v>0.17431920000000001</v>
      </c>
      <c r="D21" s="35">
        <v>0.16052630000000001</v>
      </c>
      <c r="E21" s="35">
        <v>0.1273899</v>
      </c>
      <c r="F21" s="35">
        <v>1.5783900000000003E-2</v>
      </c>
      <c r="G21" s="82"/>
      <c r="H21" s="82"/>
      <c r="I21" s="82"/>
      <c r="J21" s="87"/>
      <c r="K21" s="84"/>
      <c r="L21" s="52">
        <f>IF(C21&lt;&gt;"",C21+$F$21+$G$19+$H$19+$I$19+$J$19+$K$19,"disp. da 1/01/2025")</f>
        <v>0.19305210000000006</v>
      </c>
      <c r="M21" s="52">
        <f>IF(D21&lt;&gt;"",D21+$F$21+$G$19+$H$19+$I$19+$J$19+$K$19,"disp. da 1/01/2025")</f>
        <v>0.17925920000000006</v>
      </c>
      <c r="N21" s="52">
        <f>IF(E21&lt;&gt;"",E21+$F$21+$G$19+$H$19+$I$19+$J$19+$K$19,"disp. da 1/01/2025")</f>
        <v>0.14612280000000005</v>
      </c>
      <c r="O21" s="72"/>
      <c r="P21" s="72"/>
      <c r="Q21" s="72"/>
      <c r="R21" s="72"/>
      <c r="S21" s="72"/>
      <c r="T21" s="75"/>
      <c r="U21" s="78"/>
      <c r="V21" s="79"/>
      <c r="AB21" s="9"/>
      <c r="AC21" s="9"/>
      <c r="AD21" s="9"/>
    </row>
    <row r="22" spans="2:35" s="3" customFormat="1" ht="14.25" customHeight="1" x14ac:dyDescent="0.2">
      <c r="B22" s="22" t="s">
        <v>18</v>
      </c>
      <c r="C22" s="36" t="s">
        <v>11</v>
      </c>
      <c r="D22" s="36" t="s">
        <v>11</v>
      </c>
      <c r="E22" s="36" t="s">
        <v>11</v>
      </c>
      <c r="F22" s="36" t="s">
        <v>11</v>
      </c>
      <c r="G22" s="36" t="s">
        <v>11</v>
      </c>
      <c r="H22" s="36" t="s">
        <v>11</v>
      </c>
      <c r="I22" s="36" t="s">
        <v>11</v>
      </c>
      <c r="J22" s="36" t="s">
        <v>11</v>
      </c>
      <c r="K22" s="36" t="s">
        <v>11</v>
      </c>
      <c r="L22" s="115" t="str">
        <f>I22</f>
        <v xml:space="preserve">- </v>
      </c>
      <c r="M22" s="116"/>
      <c r="N22" s="117"/>
      <c r="O22" s="44" t="s">
        <v>11</v>
      </c>
      <c r="P22" s="44" t="s">
        <v>11</v>
      </c>
      <c r="Q22" s="45" t="s">
        <v>11</v>
      </c>
      <c r="R22" s="45" t="s">
        <v>11</v>
      </c>
      <c r="S22" s="45" t="s">
        <v>11</v>
      </c>
      <c r="T22" s="45" t="s">
        <v>11</v>
      </c>
      <c r="U22" s="45" t="s">
        <v>11</v>
      </c>
      <c r="V22" s="44" t="s">
        <v>11</v>
      </c>
      <c r="AB22" s="9"/>
      <c r="AC22" s="9"/>
      <c r="AD22" s="9"/>
    </row>
    <row r="23" spans="2:35" s="3" customFormat="1" ht="14.25" customHeight="1" x14ac:dyDescent="0.2">
      <c r="B23" s="22" t="s">
        <v>19</v>
      </c>
      <c r="C23" s="36" t="s">
        <v>11</v>
      </c>
      <c r="D23" s="36" t="s">
        <v>11</v>
      </c>
      <c r="E23" s="36" t="s">
        <v>11</v>
      </c>
      <c r="F23" s="36" t="s">
        <v>11</v>
      </c>
      <c r="G23" s="36" t="s">
        <v>11</v>
      </c>
      <c r="H23" s="36" t="s">
        <v>11</v>
      </c>
      <c r="I23" s="36" t="s">
        <v>11</v>
      </c>
      <c r="J23" s="36" t="s">
        <v>11</v>
      </c>
      <c r="K23" s="36" t="s">
        <v>11</v>
      </c>
      <c r="L23" s="118" t="s">
        <v>11</v>
      </c>
      <c r="M23" s="119"/>
      <c r="N23" s="120"/>
      <c r="O23" s="44" t="s">
        <v>11</v>
      </c>
      <c r="P23" s="44" t="s">
        <v>11</v>
      </c>
      <c r="Q23" s="45" t="s">
        <v>11</v>
      </c>
      <c r="R23" s="45" t="s">
        <v>11</v>
      </c>
      <c r="S23" s="45" t="s">
        <v>11</v>
      </c>
      <c r="T23" s="45" t="s">
        <v>11</v>
      </c>
      <c r="U23" s="45" t="s">
        <v>11</v>
      </c>
      <c r="V23" s="44" t="s">
        <v>11</v>
      </c>
      <c r="AB23" s="9"/>
      <c r="AC23" s="9"/>
      <c r="AD23" s="9"/>
    </row>
    <row r="24" spans="2:35" ht="25.5" customHeight="1" x14ac:dyDescent="0.2">
      <c r="B24" s="23" t="s">
        <v>15</v>
      </c>
      <c r="C24" s="10"/>
      <c r="D24" s="10"/>
      <c r="E24" s="10"/>
      <c r="F24" s="10"/>
      <c r="G24" s="10"/>
      <c r="H24" s="10"/>
      <c r="I24" s="10"/>
      <c r="J24" s="10"/>
      <c r="K24" s="10"/>
      <c r="L24" s="121" t="s">
        <v>16</v>
      </c>
      <c r="M24" s="122"/>
      <c r="N24" s="122"/>
      <c r="O24" s="122"/>
      <c r="P24" s="122"/>
      <c r="Q24" s="122"/>
      <c r="R24" s="122"/>
      <c r="S24" s="122"/>
      <c r="T24" s="122"/>
      <c r="U24" s="122"/>
      <c r="V24" s="123"/>
    </row>
    <row r="26" spans="2:35" ht="14.25" customHeight="1" x14ac:dyDescent="0.2">
      <c r="B26" s="15"/>
      <c r="C26" s="16"/>
      <c r="D26" s="16"/>
      <c r="E26" s="16"/>
      <c r="F26" s="16"/>
      <c r="G26" s="16"/>
      <c r="H26" s="16"/>
      <c r="I26" s="16"/>
      <c r="J26" s="16"/>
      <c r="K26" s="16"/>
    </row>
    <row r="27" spans="2:35" ht="34.5" customHeight="1" x14ac:dyDescent="0.2">
      <c r="B27" s="69" t="s">
        <v>44</v>
      </c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</row>
    <row r="28" spans="2:35" s="3" customFormat="1" ht="23.25" customHeight="1" x14ac:dyDescent="0.2">
      <c r="B28" s="54" t="str">
        <f>B17</f>
        <v>1 Ottobre - 31 Dicembre  2024</v>
      </c>
      <c r="C28" s="92" t="s">
        <v>39</v>
      </c>
      <c r="D28" s="93"/>
      <c r="E28" s="94"/>
      <c r="F28" s="34" t="s">
        <v>40</v>
      </c>
      <c r="G28" s="34" t="s">
        <v>41</v>
      </c>
      <c r="H28" s="34" t="s">
        <v>42</v>
      </c>
      <c r="I28" s="34" t="s">
        <v>43</v>
      </c>
      <c r="J28" s="60"/>
      <c r="K28" s="61"/>
      <c r="L28" s="95" t="s">
        <v>9</v>
      </c>
      <c r="M28" s="96"/>
      <c r="N28" s="97"/>
      <c r="O28" s="130" t="s">
        <v>12</v>
      </c>
      <c r="P28" s="130" t="s">
        <v>13</v>
      </c>
      <c r="Q28" s="130" t="s">
        <v>14</v>
      </c>
      <c r="R28" s="124" t="s">
        <v>0</v>
      </c>
      <c r="S28" s="124" t="s">
        <v>1</v>
      </c>
      <c r="T28" s="126" t="s">
        <v>10</v>
      </c>
      <c r="U28" s="128" t="s">
        <v>37</v>
      </c>
      <c r="V28" s="129"/>
    </row>
    <row r="29" spans="2:35" s="3" customFormat="1" ht="18.75" x14ac:dyDescent="0.2">
      <c r="B29" s="17" t="s">
        <v>17</v>
      </c>
      <c r="C29" s="6" t="s">
        <v>2</v>
      </c>
      <c r="D29" s="6" t="s">
        <v>3</v>
      </c>
      <c r="E29" s="6" t="s">
        <v>4</v>
      </c>
      <c r="F29" s="18"/>
      <c r="G29" s="18"/>
      <c r="H29" s="18"/>
      <c r="I29" s="18"/>
      <c r="J29" s="62"/>
      <c r="K29" s="63"/>
      <c r="L29" s="19" t="s">
        <v>2</v>
      </c>
      <c r="M29" s="20" t="s">
        <v>3</v>
      </c>
      <c r="N29" s="21" t="s">
        <v>4</v>
      </c>
      <c r="O29" s="131"/>
      <c r="P29" s="131"/>
      <c r="Q29" s="131"/>
      <c r="R29" s="125"/>
      <c r="S29" s="125"/>
      <c r="T29" s="127"/>
      <c r="U29" s="53" t="s">
        <v>35</v>
      </c>
      <c r="V29" s="53" t="s">
        <v>36</v>
      </c>
    </row>
    <row r="30" spans="2:35" s="5" customFormat="1" ht="14.25" customHeight="1" x14ac:dyDescent="0.2">
      <c r="B30" s="32" t="str">
        <f>B19</f>
        <v>Ottobre 2024</v>
      </c>
      <c r="C30" s="46">
        <f t="shared" ref="C30:E32" si="0">IF(C19=0,"",C19)</f>
        <v>0.13615250000000001</v>
      </c>
      <c r="D30" s="46">
        <f t="shared" si="0"/>
        <v>0.1392941</v>
      </c>
      <c r="E30" s="46">
        <f t="shared" si="0"/>
        <v>0.11580140000000001</v>
      </c>
      <c r="F30" s="56">
        <v>1.0672199999999998E-2</v>
      </c>
      <c r="G30" s="146">
        <v>4.4999999999999999E-4</v>
      </c>
      <c r="H30" s="149">
        <v>-2.8719999999999999E-2</v>
      </c>
      <c r="I30" s="139">
        <v>7.4899999999999999E-4</v>
      </c>
      <c r="J30" s="57"/>
      <c r="K30" s="58"/>
      <c r="L30" s="51">
        <f>IF(C30&lt;&gt;"",C30+$F$30+$G$30+$H$30+$I$30,L19)</f>
        <v>0.11930370000000001</v>
      </c>
      <c r="M30" s="51">
        <f>IF(D30&lt;&gt;"",D30+$F$30+$G$30+$H$30+$I$30,M19)</f>
        <v>0.12244530000000001</v>
      </c>
      <c r="N30" s="51">
        <f>IF(E30&lt;&gt;"",E30+$F$30+$G$30+$H$30+$I$30,N19)</f>
        <v>9.8952600000000029E-2</v>
      </c>
      <c r="O30" s="141">
        <f>O19</f>
        <v>5.3280000000000001E-2</v>
      </c>
      <c r="P30" s="141">
        <f>P19</f>
        <v>1.057E-2</v>
      </c>
      <c r="Q30" s="141">
        <f>Q19</f>
        <v>1.5900000000000001E-3</v>
      </c>
      <c r="R30" s="141">
        <f>R19</f>
        <v>1.56E-3</v>
      </c>
      <c r="S30" s="141">
        <f>S19</f>
        <v>5.1999999999999995E-4</v>
      </c>
      <c r="T30" s="73">
        <f>O30+P30+Q30+R30+S30</f>
        <v>6.7520000000000011E-2</v>
      </c>
      <c r="U30" s="73">
        <f>U19</f>
        <v>5.8582000000000002E-2</v>
      </c>
      <c r="V30" s="73">
        <f>V19</f>
        <v>2.5022000000000003E-2</v>
      </c>
      <c r="W30" s="3"/>
      <c r="X30" s="3"/>
      <c r="Y30" s="3"/>
      <c r="Z30" s="3"/>
      <c r="AA30" s="9"/>
      <c r="AB30" s="9"/>
      <c r="AC30" s="9"/>
      <c r="AD30" s="3"/>
      <c r="AE30" s="3"/>
      <c r="AF30" s="3"/>
      <c r="AG30" s="3"/>
      <c r="AH30" s="3"/>
      <c r="AI30" s="3"/>
    </row>
    <row r="31" spans="2:35" s="3" customFormat="1" ht="14.25" customHeight="1" x14ac:dyDescent="0.2">
      <c r="B31" s="32" t="str">
        <f>B20</f>
        <v>Novembre 2024</v>
      </c>
      <c r="C31" s="46">
        <f t="shared" si="0"/>
        <v>0.16015120000000002</v>
      </c>
      <c r="D31" s="46">
        <f t="shared" si="0"/>
        <v>0.15111250000000001</v>
      </c>
      <c r="E31" s="46">
        <f t="shared" si="0"/>
        <v>0.12884630000000002</v>
      </c>
      <c r="F31" s="56">
        <v>1.0672199999999998E-2</v>
      </c>
      <c r="G31" s="147"/>
      <c r="H31" s="149"/>
      <c r="I31" s="139"/>
      <c r="J31" s="57"/>
      <c r="K31" s="58"/>
      <c r="L31" s="51">
        <f>IF(C31&lt;&gt;"",C31+$F$31+$G$30+$H$30+$I$30,L20)</f>
        <v>0.14330240000000002</v>
      </c>
      <c r="M31" s="51">
        <f>IF(D31&lt;&gt;"",D31+$F$31+$G$30+$H$30+$I$30,M20)</f>
        <v>0.13426370000000001</v>
      </c>
      <c r="N31" s="51">
        <f>IF(E31&lt;&gt;"",E31+$F$31+$G$30+$H$30+$I$30,N20)</f>
        <v>0.11199750000000003</v>
      </c>
      <c r="O31" s="142"/>
      <c r="P31" s="142"/>
      <c r="Q31" s="142"/>
      <c r="R31" s="142"/>
      <c r="S31" s="142"/>
      <c r="T31" s="74"/>
      <c r="U31" s="74"/>
      <c r="V31" s="74"/>
      <c r="AA31" s="9"/>
      <c r="AB31" s="9"/>
      <c r="AC31" s="9"/>
    </row>
    <row r="32" spans="2:35" s="3" customFormat="1" ht="14.25" customHeight="1" x14ac:dyDescent="0.2">
      <c r="B32" s="32" t="str">
        <f>B21</f>
        <v>Dicembre 2024</v>
      </c>
      <c r="C32" s="46">
        <f t="shared" si="0"/>
        <v>0.17431920000000001</v>
      </c>
      <c r="D32" s="46">
        <f t="shared" si="0"/>
        <v>0.16052630000000001</v>
      </c>
      <c r="E32" s="46">
        <f t="shared" si="0"/>
        <v>0.1273899</v>
      </c>
      <c r="F32" s="56">
        <v>1.5783900000000003E-2</v>
      </c>
      <c r="G32" s="148"/>
      <c r="H32" s="150"/>
      <c r="I32" s="140"/>
      <c r="J32" s="57"/>
      <c r="K32" s="58"/>
      <c r="L32" s="51">
        <f>IF(C32&lt;&gt;"",C32+$F$32+$G$30+$H$30+$I$30,L21)</f>
        <v>0.16258210000000003</v>
      </c>
      <c r="M32" s="51">
        <f>IF(D32&lt;&gt;"",D32+$F$32+$G$30+$H$30+$I$30,M21)</f>
        <v>0.14878920000000004</v>
      </c>
      <c r="N32" s="51">
        <f>IF(E32&lt;&gt;"",E32+$F$32+$G$30+$H$30+$I$30,N21)</f>
        <v>0.11565280000000003</v>
      </c>
      <c r="O32" s="143"/>
      <c r="P32" s="143"/>
      <c r="Q32" s="143"/>
      <c r="R32" s="143"/>
      <c r="S32" s="143"/>
      <c r="T32" s="75"/>
      <c r="U32" s="75"/>
      <c r="V32" s="75"/>
      <c r="AA32" s="9"/>
      <c r="AB32" s="9"/>
      <c r="AC32" s="9"/>
    </row>
    <row r="33" spans="1:257" s="3" customFormat="1" ht="14.25" customHeight="1" x14ac:dyDescent="0.2">
      <c r="B33" s="22" t="s">
        <v>18</v>
      </c>
      <c r="C33" s="47" t="str">
        <f t="shared" ref="C33:I33" si="1">C22</f>
        <v xml:space="preserve">- </v>
      </c>
      <c r="D33" s="47" t="str">
        <f t="shared" si="1"/>
        <v xml:space="preserve">- </v>
      </c>
      <c r="E33" s="47" t="str">
        <f t="shared" si="1"/>
        <v xml:space="preserve">- </v>
      </c>
      <c r="F33" s="47" t="str">
        <f t="shared" si="1"/>
        <v xml:space="preserve">- </v>
      </c>
      <c r="G33" s="47" t="str">
        <f t="shared" si="1"/>
        <v xml:space="preserve">- </v>
      </c>
      <c r="H33" s="47" t="str">
        <f t="shared" si="1"/>
        <v xml:space="preserve">- </v>
      </c>
      <c r="I33" s="47" t="str">
        <f t="shared" si="1"/>
        <v xml:space="preserve">- </v>
      </c>
      <c r="J33" s="64"/>
      <c r="K33" s="65"/>
      <c r="L33" s="133" t="str">
        <f>I33</f>
        <v xml:space="preserve">- </v>
      </c>
      <c r="M33" s="134"/>
      <c r="N33" s="135"/>
      <c r="O33" s="48"/>
      <c r="P33" s="49"/>
      <c r="Q33" s="48"/>
      <c r="R33" s="47"/>
      <c r="S33" s="50"/>
      <c r="T33" s="47"/>
      <c r="U33" s="59"/>
      <c r="V33" s="59"/>
      <c r="AA33" s="9"/>
      <c r="AB33" s="9"/>
      <c r="AC33" s="9"/>
    </row>
    <row r="34" spans="1:257" s="3" customFormat="1" ht="14.25" customHeight="1" x14ac:dyDescent="0.2">
      <c r="B34" s="22" t="s">
        <v>19</v>
      </c>
      <c r="C34" s="47" t="str">
        <f t="shared" ref="C34:I34" si="2">$S$23</f>
        <v xml:space="preserve">- </v>
      </c>
      <c r="D34" s="47" t="str">
        <f t="shared" si="2"/>
        <v xml:space="preserve">- </v>
      </c>
      <c r="E34" s="47" t="str">
        <f t="shared" si="2"/>
        <v xml:space="preserve">- </v>
      </c>
      <c r="F34" s="47" t="str">
        <f t="shared" si="2"/>
        <v xml:space="preserve">- </v>
      </c>
      <c r="G34" s="47" t="str">
        <f t="shared" si="2"/>
        <v xml:space="preserve">- </v>
      </c>
      <c r="H34" s="47" t="str">
        <f t="shared" si="2"/>
        <v xml:space="preserve">- </v>
      </c>
      <c r="I34" s="47" t="str">
        <f t="shared" si="2"/>
        <v xml:space="preserve">- </v>
      </c>
      <c r="J34" s="144"/>
      <c r="K34" s="145"/>
      <c r="L34" s="136" t="str">
        <f>$S$23</f>
        <v xml:space="preserve">- </v>
      </c>
      <c r="M34" s="137"/>
      <c r="N34" s="138"/>
      <c r="O34" s="47" t="str">
        <f>$S$23</f>
        <v xml:space="preserve">- </v>
      </c>
      <c r="P34" s="47"/>
      <c r="Q34" s="47"/>
      <c r="R34" s="47"/>
      <c r="S34" s="47"/>
      <c r="T34" s="47"/>
      <c r="U34" s="47"/>
      <c r="V34" s="47"/>
      <c r="AA34" s="9"/>
      <c r="AB34" s="9"/>
      <c r="AC34" s="9"/>
    </row>
    <row r="35" spans="1:257" ht="25.5" customHeight="1" x14ac:dyDescent="0.2">
      <c r="B35" s="23" t="s">
        <v>15</v>
      </c>
      <c r="C35" s="10"/>
      <c r="D35" s="10"/>
      <c r="E35" s="10"/>
      <c r="F35" s="10"/>
      <c r="G35" s="10"/>
      <c r="H35" s="10"/>
      <c r="I35" s="10"/>
      <c r="J35" s="10"/>
      <c r="K35" s="10"/>
      <c r="L35" s="121" t="s">
        <v>16</v>
      </c>
      <c r="M35" s="122"/>
      <c r="N35" s="122"/>
      <c r="O35" s="122"/>
      <c r="P35" s="122"/>
      <c r="Q35" s="122"/>
      <c r="R35" s="122"/>
      <c r="S35" s="122"/>
      <c r="T35" s="122"/>
      <c r="U35" s="122"/>
      <c r="V35" s="123"/>
    </row>
    <row r="37" spans="1:257" ht="15.75" customHeight="1" x14ac:dyDescent="0.2">
      <c r="B37" s="29"/>
      <c r="C37" s="30"/>
      <c r="D37" s="30"/>
      <c r="E37" s="30"/>
      <c r="F37" s="30"/>
      <c r="G37" s="30"/>
      <c r="H37" s="30"/>
      <c r="I37" s="30"/>
      <c r="J37" s="30"/>
      <c r="K37" s="30"/>
      <c r="L37" s="42"/>
      <c r="M37" s="42"/>
      <c r="N37" s="42"/>
      <c r="O37" s="31"/>
      <c r="P37" s="31"/>
      <c r="Q37" s="31"/>
      <c r="R37" s="31"/>
      <c r="S37" s="31"/>
      <c r="T37" s="31"/>
      <c r="U37" s="31"/>
      <c r="V37" s="31"/>
    </row>
    <row r="38" spans="1:257" customFormat="1" x14ac:dyDescent="0.2">
      <c r="A38" s="27"/>
      <c r="B38" s="28" t="s">
        <v>23</v>
      </c>
      <c r="C38" s="27"/>
      <c r="D38" s="27"/>
      <c r="E38" s="27"/>
      <c r="F38" s="27"/>
      <c r="G38" s="27"/>
      <c r="H38" s="27"/>
      <c r="I38" s="27"/>
      <c r="J38" s="27"/>
      <c r="K38" s="27"/>
      <c r="L38" s="43"/>
      <c r="M38" s="43"/>
      <c r="N38" s="43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  <c r="HQ38" s="27"/>
      <c r="HR38" s="27"/>
      <c r="HS38" s="27"/>
      <c r="HT38" s="27"/>
      <c r="HU38" s="27"/>
      <c r="HV38" s="27"/>
      <c r="HW38" s="27"/>
      <c r="HX38" s="27"/>
      <c r="HY38" s="27"/>
      <c r="HZ38" s="27"/>
      <c r="IA38" s="27"/>
      <c r="IB38" s="27"/>
      <c r="IC38" s="27"/>
      <c r="ID38" s="27"/>
      <c r="IE38" s="27"/>
      <c r="IF38" s="27"/>
      <c r="IG38" s="27"/>
      <c r="IH38" s="27"/>
      <c r="II38" s="27"/>
      <c r="IJ38" s="27"/>
      <c r="IK38" s="27"/>
      <c r="IL38" s="27"/>
      <c r="IM38" s="27"/>
      <c r="IN38" s="27"/>
      <c r="IO38" s="27"/>
      <c r="IP38" s="27"/>
      <c r="IQ38" s="27"/>
      <c r="IR38" s="27"/>
      <c r="IS38" s="27"/>
      <c r="IT38" s="27"/>
      <c r="IU38" s="27"/>
      <c r="IV38" s="27"/>
      <c r="IW38" s="27"/>
    </row>
    <row r="39" spans="1:257" customFormat="1" ht="14.25" customHeight="1" x14ac:dyDescent="0.2">
      <c r="A39" s="27"/>
      <c r="B39" s="28" t="s">
        <v>25</v>
      </c>
      <c r="C39" s="27"/>
      <c r="D39" s="27"/>
      <c r="E39" s="27"/>
      <c r="F39" s="27"/>
      <c r="G39" s="27"/>
      <c r="H39" s="27"/>
      <c r="I39" s="27"/>
      <c r="J39" s="27"/>
      <c r="K39" s="27"/>
      <c r="L39" s="43"/>
      <c r="M39" s="43"/>
      <c r="N39" s="43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  <c r="HQ39" s="27"/>
      <c r="HR39" s="27"/>
      <c r="HS39" s="27"/>
      <c r="HT39" s="27"/>
      <c r="HU39" s="27"/>
      <c r="HV39" s="27"/>
      <c r="HW39" s="27"/>
      <c r="HX39" s="27"/>
      <c r="HY39" s="27"/>
      <c r="HZ39" s="27"/>
      <c r="IA39" s="27"/>
      <c r="IB39" s="27"/>
      <c r="IC39" s="27"/>
      <c r="ID39" s="27"/>
      <c r="IE39" s="27"/>
      <c r="IF39" s="27"/>
      <c r="IG39" s="27"/>
      <c r="IH39" s="27"/>
      <c r="II39" s="27"/>
      <c r="IJ39" s="27"/>
      <c r="IK39" s="27"/>
      <c r="IL39" s="27"/>
      <c r="IM39" s="27"/>
      <c r="IN39" s="27"/>
      <c r="IO39" s="27"/>
      <c r="IP39" s="27"/>
      <c r="IQ39" s="27"/>
      <c r="IR39" s="27"/>
      <c r="IS39" s="27"/>
      <c r="IT39" s="27"/>
      <c r="IU39" s="27"/>
      <c r="IV39" s="27"/>
      <c r="IW39" s="27"/>
    </row>
    <row r="40" spans="1:257" customFormat="1" ht="14.25" customHeight="1" x14ac:dyDescent="0.2">
      <c r="A40" s="24"/>
      <c r="B40" s="25" t="s">
        <v>24</v>
      </c>
      <c r="C40" s="25"/>
      <c r="D40" s="25"/>
      <c r="E40" s="25"/>
      <c r="F40" s="25"/>
      <c r="G40" s="25"/>
      <c r="H40" s="25"/>
      <c r="I40" s="25"/>
      <c r="J40" s="25"/>
      <c r="K40" s="25"/>
      <c r="L40" s="41"/>
      <c r="M40" s="41"/>
      <c r="N40" s="41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  <c r="GH40" s="24"/>
      <c r="GI40" s="24"/>
      <c r="GJ40" s="24"/>
      <c r="GK40" s="24"/>
      <c r="GL40" s="24"/>
      <c r="GM40" s="24"/>
      <c r="GN40" s="24"/>
      <c r="GO40" s="24"/>
      <c r="GP40" s="24"/>
      <c r="GQ40" s="24"/>
      <c r="GR40" s="24"/>
      <c r="GS40" s="24"/>
      <c r="GT40" s="24"/>
      <c r="GU40" s="24"/>
      <c r="GV40" s="24"/>
      <c r="GW40" s="24"/>
      <c r="GX40" s="24"/>
      <c r="GY40" s="24"/>
      <c r="GZ40" s="24"/>
      <c r="HA40" s="24"/>
      <c r="HB40" s="24"/>
      <c r="HC40" s="24"/>
      <c r="HD40" s="24"/>
      <c r="HE40" s="24"/>
      <c r="HF40" s="24"/>
      <c r="HG40" s="24"/>
      <c r="HH40" s="24"/>
      <c r="HI40" s="24"/>
      <c r="HJ40" s="24"/>
      <c r="HK40" s="24"/>
      <c r="HL40" s="24"/>
      <c r="HM40" s="24"/>
      <c r="HN40" s="24"/>
      <c r="HO40" s="24"/>
      <c r="HP40" s="24"/>
      <c r="HQ40" s="24"/>
      <c r="HR40" s="24"/>
      <c r="HS40" s="24"/>
      <c r="HT40" s="24"/>
      <c r="HU40" s="24"/>
      <c r="HV40" s="24"/>
      <c r="HW40" s="24"/>
      <c r="HX40" s="24"/>
      <c r="HY40" s="24"/>
      <c r="HZ40" s="24"/>
      <c r="IA40" s="24"/>
      <c r="IB40" s="24"/>
      <c r="IC40" s="24"/>
      <c r="ID40" s="24"/>
      <c r="IE40" s="24"/>
      <c r="IF40" s="24"/>
      <c r="IG40" s="24"/>
      <c r="IH40" s="24"/>
      <c r="II40" s="24"/>
      <c r="IJ40" s="24"/>
      <c r="IK40" s="24"/>
      <c r="IL40" s="24"/>
      <c r="IM40" s="24"/>
      <c r="IN40" s="24"/>
      <c r="IO40" s="24"/>
      <c r="IP40" s="24"/>
      <c r="IQ40" s="24"/>
      <c r="IR40" s="24"/>
      <c r="IS40" s="24"/>
      <c r="IT40" s="24"/>
      <c r="IU40" s="24"/>
      <c r="IV40" s="24"/>
      <c r="IW40" s="24"/>
    </row>
    <row r="41" spans="1:257" x14ac:dyDescent="0.2">
      <c r="B41" s="132"/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</row>
  </sheetData>
  <mergeCells count="60">
    <mergeCell ref="B41:V41"/>
    <mergeCell ref="L33:N33"/>
    <mergeCell ref="L34:N34"/>
    <mergeCell ref="L35:V35"/>
    <mergeCell ref="U30:U32"/>
    <mergeCell ref="I30:I32"/>
    <mergeCell ref="Q30:Q32"/>
    <mergeCell ref="R30:R32"/>
    <mergeCell ref="S30:S32"/>
    <mergeCell ref="T30:T32"/>
    <mergeCell ref="V30:V32"/>
    <mergeCell ref="J34:K34"/>
    <mergeCell ref="G30:G32"/>
    <mergeCell ref="H30:H32"/>
    <mergeCell ref="O30:O32"/>
    <mergeCell ref="P30:P32"/>
    <mergeCell ref="L22:N22"/>
    <mergeCell ref="L23:N23"/>
    <mergeCell ref="L24:V24"/>
    <mergeCell ref="R28:R29"/>
    <mergeCell ref="S28:S29"/>
    <mergeCell ref="T28:T29"/>
    <mergeCell ref="B27:V27"/>
    <mergeCell ref="U28:V28"/>
    <mergeCell ref="C28:E28"/>
    <mergeCell ref="L28:N28"/>
    <mergeCell ref="O28:O29"/>
    <mergeCell ref="P28:P29"/>
    <mergeCell ref="Q28:Q29"/>
    <mergeCell ref="B7:V7"/>
    <mergeCell ref="C17:E17"/>
    <mergeCell ref="L17:N17"/>
    <mergeCell ref="O17:O18"/>
    <mergeCell ref="P17:P18"/>
    <mergeCell ref="Q17:Q18"/>
    <mergeCell ref="R17:R18"/>
    <mergeCell ref="S17:S18"/>
    <mergeCell ref="T17:T18"/>
    <mergeCell ref="U17:V17"/>
    <mergeCell ref="B9:V9"/>
    <mergeCell ref="B10:V10"/>
    <mergeCell ref="B11:V11"/>
    <mergeCell ref="B12:V12"/>
    <mergeCell ref="B13:V13"/>
    <mergeCell ref="B14:V14"/>
    <mergeCell ref="B8:V8"/>
    <mergeCell ref="B16:V16"/>
    <mergeCell ref="S19:S21"/>
    <mergeCell ref="T19:T21"/>
    <mergeCell ref="U19:U21"/>
    <mergeCell ref="V19:V21"/>
    <mergeCell ref="G19:G21"/>
    <mergeCell ref="H19:H21"/>
    <mergeCell ref="K19:K21"/>
    <mergeCell ref="O19:O21"/>
    <mergeCell ref="P19:P21"/>
    <mergeCell ref="Q19:Q21"/>
    <mergeCell ref="R19:R21"/>
    <mergeCell ref="I19:I21"/>
    <mergeCell ref="J19:J21"/>
  </mergeCells>
  <conditionalFormatting sqref="L19:N21 L30:N32">
    <cfRule type="containsText" dxfId="0" priority="1" operator="containsText" text="disp.">
      <formula>NOT(ISERROR(SEARCH("disp.",L19)))</formula>
    </cfRule>
  </conditionalFormatting>
  <pageMargins left="0.70866141732283472" right="0.11811023622047245" top="0.35433070866141736" bottom="0.15748031496062992" header="0.31496062992125984" footer="0.31496062992125984"/>
  <pageSetup paperSize="9" scale="61" orientation="portrait" r:id="rId1"/>
  <ignoredErrors>
    <ignoredError sqref="T3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dal 1 ottobre 2024</vt:lpstr>
      <vt:lpstr>'dal 1 ottobre 2024'!Area_stampa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2018-04-03T12:12:22Z</dcterms:created>
  <dcterms:modified xsi:type="dcterms:W3CDTF">2025-01-09T12:44:07Z</dcterms:modified>
</cp:coreProperties>
</file>