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4355" yWindow="0" windowWidth="14460" windowHeight="12825"/>
  </bookViews>
  <sheets>
    <sheet name="da 1 APRILE 2023" sheetId="31" r:id="rId1"/>
  </sheets>
  <definedNames>
    <definedName name="_xlnm.Print_Area" localSheetId="0">'da 1 APRILE 2023'!$B$1:$U$69</definedName>
  </definedNames>
  <calcPr calcId="145621"/>
</workbook>
</file>

<file path=xl/calcChain.xml><?xml version="1.0" encoding="utf-8"?>
<calcChain xmlns="http://schemas.openxmlformats.org/spreadsheetml/2006/main">
  <c r="L22" i="31" l="1"/>
  <c r="K22" i="31"/>
  <c r="J22" i="31"/>
  <c r="L21" i="31" l="1"/>
  <c r="K21" i="31"/>
  <c r="J21" i="31"/>
  <c r="L20" i="31" l="1"/>
  <c r="K20" i="31"/>
  <c r="J20" i="31"/>
  <c r="U30" i="31"/>
  <c r="U40" i="31"/>
  <c r="J23" i="31"/>
  <c r="S20" i="31"/>
  <c r="T24" i="31" l="1"/>
  <c r="S24" i="31"/>
  <c r="T20" i="31"/>
  <c r="U20" i="31" s="1"/>
  <c r="R24" i="31" l="1"/>
  <c r="R23" i="31"/>
  <c r="R20" i="31"/>
  <c r="E32" i="31"/>
  <c r="E42" i="31" s="1"/>
  <c r="E52" i="31" s="1"/>
  <c r="E62" i="31" s="1"/>
  <c r="D32" i="31"/>
  <c r="D42" i="31" s="1"/>
  <c r="D52" i="31" s="1"/>
  <c r="D62" i="31" s="1"/>
  <c r="C32" i="31"/>
  <c r="C42" i="31" s="1"/>
  <c r="C52" i="31" s="1"/>
  <c r="C62" i="31" s="1"/>
  <c r="E31" i="31"/>
  <c r="E41" i="31" s="1"/>
  <c r="E51" i="31" s="1"/>
  <c r="E61" i="31" s="1"/>
  <c r="D31" i="31"/>
  <c r="D41" i="31" s="1"/>
  <c r="D51" i="31" s="1"/>
  <c r="D61" i="31" s="1"/>
  <c r="C31" i="31"/>
  <c r="C41" i="31" s="1"/>
  <c r="C51" i="31" s="1"/>
  <c r="C61" i="31" s="1"/>
  <c r="E30" i="31"/>
  <c r="D30" i="31"/>
  <c r="C30" i="31"/>
  <c r="H34" i="31"/>
  <c r="H44" i="31" s="1"/>
  <c r="H54" i="31" s="1"/>
  <c r="H64" i="31" s="1"/>
  <c r="H33" i="31"/>
  <c r="H43" i="31" s="1"/>
  <c r="H53" i="31" s="1"/>
  <c r="H63" i="31" s="1"/>
  <c r="I34" i="31"/>
  <c r="I44" i="31" s="1"/>
  <c r="I54" i="31" s="1"/>
  <c r="I64" i="31" s="1"/>
  <c r="G34" i="31"/>
  <c r="G44" i="31" s="1"/>
  <c r="G54" i="31" s="1"/>
  <c r="G64" i="31" s="1"/>
  <c r="F34" i="31"/>
  <c r="F44" i="31" s="1"/>
  <c r="F54" i="31" s="1"/>
  <c r="F64" i="31" s="1"/>
  <c r="E34" i="31"/>
  <c r="E44" i="31" s="1"/>
  <c r="E54" i="31" s="1"/>
  <c r="E64" i="31" s="1"/>
  <c r="D34" i="31"/>
  <c r="D44" i="31" s="1"/>
  <c r="D54" i="31" s="1"/>
  <c r="D64" i="31" s="1"/>
  <c r="C34" i="31"/>
  <c r="C44" i="31" s="1"/>
  <c r="C54" i="31" s="1"/>
  <c r="C64" i="31" s="1"/>
  <c r="I33" i="31"/>
  <c r="G33" i="31"/>
  <c r="G43" i="31" s="1"/>
  <c r="G53" i="31" s="1"/>
  <c r="G63" i="31" s="1"/>
  <c r="F33" i="31"/>
  <c r="F43" i="31" s="1"/>
  <c r="F53" i="31" s="1"/>
  <c r="F63" i="31" s="1"/>
  <c r="E33" i="31"/>
  <c r="E43" i="31" s="1"/>
  <c r="E53" i="31" s="1"/>
  <c r="E63" i="31" s="1"/>
  <c r="D33" i="31"/>
  <c r="D43" i="31" s="1"/>
  <c r="D53" i="31" s="1"/>
  <c r="D63" i="31" s="1"/>
  <c r="C33" i="31"/>
  <c r="C43" i="31" s="1"/>
  <c r="C53" i="31" s="1"/>
  <c r="C63" i="31" s="1"/>
  <c r="I32" i="31"/>
  <c r="I42" i="31" s="1"/>
  <c r="I52" i="31" s="1"/>
  <c r="I62" i="31" s="1"/>
  <c r="G32" i="31"/>
  <c r="G42" i="31" s="1"/>
  <c r="G52" i="31" s="1"/>
  <c r="G62" i="31" s="1"/>
  <c r="F32" i="31"/>
  <c r="F42" i="31" s="1"/>
  <c r="F52" i="31" s="1"/>
  <c r="F62" i="31" s="1"/>
  <c r="I31" i="31"/>
  <c r="I41" i="31" s="1"/>
  <c r="I51" i="31" s="1"/>
  <c r="I61" i="31" s="1"/>
  <c r="G31" i="31"/>
  <c r="G41" i="31" s="1"/>
  <c r="G51" i="31" s="1"/>
  <c r="G61" i="31" s="1"/>
  <c r="F31" i="31"/>
  <c r="F41" i="31" s="1"/>
  <c r="F51" i="31" s="1"/>
  <c r="F61" i="31" s="1"/>
  <c r="I30" i="31"/>
  <c r="I40" i="31" s="1"/>
  <c r="I50" i="31" s="1"/>
  <c r="I60" i="31" s="1"/>
  <c r="H30" i="31"/>
  <c r="H40" i="31" s="1"/>
  <c r="H50" i="31" s="1"/>
  <c r="H60" i="31" s="1"/>
  <c r="G30" i="31"/>
  <c r="F30" i="31"/>
  <c r="F40" i="31" s="1"/>
  <c r="B32" i="31"/>
  <c r="B42" i="31" s="1"/>
  <c r="B52" i="31" s="1"/>
  <c r="B62" i="31" s="1"/>
  <c r="B31" i="31"/>
  <c r="B41" i="31" s="1"/>
  <c r="B51" i="31" s="1"/>
  <c r="B61" i="31" s="1"/>
  <c r="B30" i="31"/>
  <c r="B40" i="31" s="1"/>
  <c r="B50" i="31" s="1"/>
  <c r="B60" i="31" s="1"/>
  <c r="J30" i="31" l="1"/>
  <c r="L30" i="31"/>
  <c r="K30" i="31"/>
  <c r="E40" i="31"/>
  <c r="I43" i="31"/>
  <c r="J33" i="31"/>
  <c r="D40" i="31"/>
  <c r="K40" i="31" s="1"/>
  <c r="G40" i="31"/>
  <c r="F50" i="31"/>
  <c r="F60" i="31" s="1"/>
  <c r="C40" i="31"/>
  <c r="J40" i="31" s="1"/>
  <c r="L40" i="31" l="1"/>
  <c r="C50" i="31"/>
  <c r="E50" i="31"/>
  <c r="D50" i="31"/>
  <c r="I53" i="31"/>
  <c r="J43" i="31"/>
  <c r="G50" i="31"/>
  <c r="B28" i="31"/>
  <c r="B38" i="31" s="1"/>
  <c r="B48" i="31" s="1"/>
  <c r="B58" i="31" s="1"/>
  <c r="L50" i="31" l="1"/>
  <c r="J50" i="31"/>
  <c r="K50" i="31"/>
  <c r="C60" i="31"/>
  <c r="J60" i="31" s="1"/>
  <c r="D60" i="31"/>
  <c r="K60" i="31" s="1"/>
  <c r="E60" i="31"/>
  <c r="L60" i="31" s="1"/>
  <c r="I63" i="31"/>
  <c r="J53" i="31"/>
  <c r="G60" i="31"/>
  <c r="L32" i="31"/>
  <c r="L42" i="31" s="1"/>
  <c r="L52" i="31" s="1"/>
  <c r="L62" i="31" s="1"/>
  <c r="K32" i="31"/>
  <c r="K42" i="31" s="1"/>
  <c r="K52" i="31" s="1"/>
  <c r="K62" i="31" s="1"/>
  <c r="J32" i="31"/>
  <c r="J42" i="31" s="1"/>
  <c r="J52" i="31" s="1"/>
  <c r="J62" i="31" s="1"/>
  <c r="L31" i="31"/>
  <c r="L41" i="31" s="1"/>
  <c r="L51" i="31" s="1"/>
  <c r="L61" i="31" s="1"/>
  <c r="K31" i="31"/>
  <c r="K41" i="31" s="1"/>
  <c r="K51" i="31" s="1"/>
  <c r="K61" i="31" s="1"/>
  <c r="J31" i="31"/>
  <c r="J41" i="31" s="1"/>
  <c r="J51" i="31" s="1"/>
  <c r="J61" i="31" s="1"/>
  <c r="J63" i="31" l="1"/>
  <c r="U64" i="31"/>
  <c r="U63" i="31"/>
  <c r="U60" i="31"/>
  <c r="U54" i="31"/>
  <c r="U53" i="31"/>
  <c r="U50" i="31"/>
  <c r="U44" i="31"/>
  <c r="U43" i="31"/>
  <c r="U34" i="31"/>
  <c r="U33" i="31"/>
  <c r="U24" i="31"/>
  <c r="U23" i="31"/>
  <c r="R34" i="31"/>
  <c r="R33" i="31"/>
  <c r="R30" i="31"/>
  <c r="R44" i="31"/>
  <c r="R43" i="31"/>
  <c r="R40" i="31"/>
  <c r="R54" i="31"/>
  <c r="R53" i="31"/>
  <c r="R50" i="31"/>
  <c r="R64" i="31"/>
  <c r="R63" i="31"/>
  <c r="R60" i="31"/>
</calcChain>
</file>

<file path=xl/sharedStrings.xml><?xml version="1.0" encoding="utf-8"?>
<sst xmlns="http://schemas.openxmlformats.org/spreadsheetml/2006/main" count="209" uniqueCount="52">
  <si>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</si>
  <si>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</si>
  <si>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</si>
  <si>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</si>
  <si>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</si>
  <si>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</si>
  <si>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</si>
  <si>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</si>
  <si>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</si>
  <si>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UTENZE NON DOMESTICHE</t>
  </si>
  <si>
    <t>Materia energia</t>
  </si>
  <si>
    <t>Trasporto e gestione del contatore</t>
  </si>
  <si>
    <t>Oneri di sistema *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</si>
  <si>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</si>
  <si>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</si>
  <si>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</si>
  <si>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</si>
  <si>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</si>
  <si>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</si>
  <si>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</si>
  <si>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</si>
  <si>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</si>
  <si>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</si>
  <si>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</si>
  <si>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</si>
  <si>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</si>
  <si>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</si>
  <si>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</si>
  <si>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</si>
  <si>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r>
      <t>A</t>
    </r>
    <r>
      <rPr>
        <i/>
        <vertAlign val="subscript"/>
        <sz val="12"/>
        <color indexed="23"/>
        <rFont val="Calibri"/>
        <family val="2"/>
      </rPr>
      <t>SOS</t>
    </r>
    <r>
      <rPr>
        <i/>
        <sz val="12"/>
        <color indexed="23"/>
        <rFont val="Calibri"/>
        <family val="2"/>
      </rPr>
      <t>*</t>
    </r>
  </si>
  <si>
    <r>
      <t>A</t>
    </r>
    <r>
      <rPr>
        <i/>
        <vertAlign val="subscript"/>
        <sz val="12"/>
        <color indexed="23"/>
        <rFont val="Calibri"/>
        <family val="2"/>
      </rPr>
      <t>RIM</t>
    </r>
  </si>
  <si>
    <t>Per visualizzare in dettaglio le componenti di prezzo, cliccare su "+" sopra le colonne L, T, W</t>
  </si>
  <si>
    <t>dal 1 aprile 2023</t>
  </si>
  <si>
    <t>aprile 2023</t>
  </si>
  <si>
    <t>maggio 2023</t>
  </si>
  <si>
    <t>1 aprile - 30 giugno 2023</t>
  </si>
  <si>
    <t>giugno 2023</t>
  </si>
  <si>
    <t>così come stabilito dalla delibera 208/2022/R/eel dell'Autorità di Regolazione per Energia Reti e Ambiente (ARERA)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</si>
  <si>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</si>
  <si>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</si>
  <si>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SEM</t>
    </r>
  </si>
  <si>
    <t>δ</t>
  </si>
  <si>
    <t>-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</si>
  <si>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ELM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DISPM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SEM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PSTGM</t>
    </r>
    <r>
      <rPr>
        <sz val="9"/>
        <rFont val="Calibri"/>
        <family val="2"/>
      </rPr>
      <t xml:space="preserve">), e parametro </t>
    </r>
    <r>
      <rPr>
        <sz val="11"/>
        <rFont val="Calibri"/>
        <family val="2"/>
      </rPr>
      <t xml:space="preserve">δ 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</si>
  <si>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PSTGM</t>
    </r>
  </si>
  <si>
    <t xml:space="preserve">Microimprese(1) connesse in bassa tensione titolari di soli punti di prelievo con potenza contrattualmente impegnata inferiore a 15 kW e clienti non domestici diversi dalle microimprese titolari di soli punti di prelievo con potenza contrattualmente impegnata inferiore a 15 kW </t>
  </si>
  <si>
    <t>Condizioni economiche per i clienti del Servizio a Tutele Graduali "Microimprese"</t>
  </si>
  <si>
    <t>BTA1P  - per potenze impegnate inferiori o uguali a 1,5 kW</t>
  </si>
  <si>
    <t>BTA2P  - per potenze impegnate superiori a 1,5 kW e inferiori o uguali a 3 kW</t>
  </si>
  <si>
    <t>BTA3P  - per potenze impegnate superiori a 3 kW e inferiori o uguali a 6 kW</t>
  </si>
  <si>
    <t>BTA4P  - per potenze impegnate superiori a 6 kW e inferiori o uguali a 10 kW</t>
  </si>
  <si>
    <t>BTA5P  - per potenze impegnate superiori a 10 kW e inferiori o uguali a 15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</si>
</sst>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64" formatCode="0.000000"/>
    <numFmt numFmtId="165" formatCode="0.00000"/>
    <numFmt numFmtId="166" formatCode="#,##0.000000_ ;\-#,##0.000000\ "/>
    <numFmt numFmtId="167" formatCode="#,##0.00000_ ;\-#,##0.00000\ "/>
    <numFmt numFmtId="168" formatCode="#,##0.0000_ ;\-#,##0.0000\ "/>
    <numFmt numFmtId="169" formatCode="0.00000_ ;\-0.00000\ "/>
    <numFmt numFmtId="170" formatCode="#,##0.0000_ ;[Red]\-#,##0.0000\ "/>
    <numFmt numFmtId="171" formatCode="0.0000_ ;\-0.0000\ "/>
    <numFmt numFmtId="172" formatCode="#,##0.000000_ ;[Red]\-#,##0.000000\ "/>
    <numFmt numFmtId="173" formatCode="#,##0.0000000_ ;\-#,##0.0000000\ "/>
  </numFmts>
  <fonts count="4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sz val="10"/>
      <color indexed="23"/>
      <name val="Calibri"/>
      <family val="2"/>
    </font>
    <font>
      <i/>
      <vertAlign val="subscript"/>
      <sz val="10"/>
      <color indexed="23"/>
      <name val="Calibri"/>
      <family val="2"/>
    </font>
    <font>
      <i/>
      <vertAlign val="subscript"/>
      <sz val="1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i/>
      <sz val="10"/>
      <color theme="4" tint="-0.249977111117893"/>
      <name val="Calibri"/>
      <family val="2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0"/>
      <color theme="0" tint="-0.499984740745262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</font>
    <font>
      <i/>
      <vertAlign val="subscript"/>
      <sz val="12"/>
      <color indexed="23"/>
      <name val="Calibri"/>
      <family val="2"/>
    </font>
    <font>
      <i/>
      <sz val="12"/>
      <color indexed="23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4"/>
      <color theme="0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3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164" fontId="3" fillId="2" borderId="0" xfId="1" applyNumberFormat="1" applyFont="1" applyFill="1" applyAlignment="1" applyProtection="1">
      <alignment vertical="center"/>
      <protection locked="0"/>
    </xf>
    <xf numFmtId="166" fontId="3" fillId="2" borderId="0" xfId="1" applyNumberFormat="1" applyFont="1" applyFill="1" applyAlignment="1" applyProtection="1">
      <alignment vertical="center"/>
      <protection locked="0"/>
    </xf>
    <xf numFmtId="167" fontId="22" fillId="2" borderId="1" xfId="1" applyNumberFormat="1" applyFont="1" applyFill="1" applyBorder="1" applyAlignment="1">
      <alignment horizontal="right" vertical="center"/>
    </xf>
    <xf numFmtId="0" fontId="23" fillId="4" borderId="5" xfId="0" applyFont="1" applyFill="1" applyBorder="1" applyAlignment="1">
      <alignment horizontal="center" vertical="center"/>
    </xf>
    <xf numFmtId="168" fontId="20" fillId="3" borderId="3" xfId="0" quotePrefix="1" applyNumberFormat="1" applyFont="1" applyFill="1" applyBorder="1" applyAlignment="1">
      <alignment horizontal="right" vertical="center"/>
    </xf>
    <xf numFmtId="168" fontId="20" fillId="3" borderId="5" xfId="0" quotePrefix="1" applyNumberFormat="1" applyFont="1" applyFill="1" applyBorder="1" applyAlignment="1">
      <alignment horizontal="right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Alignment="1">
      <alignment vertical="center"/>
    </xf>
    <xf numFmtId="172" fontId="3" fillId="2" borderId="0" xfId="1" applyNumberFormat="1" applyFont="1" applyFill="1" applyAlignment="1">
      <alignment vertical="center"/>
    </xf>
    <xf numFmtId="168" fontId="22" fillId="3" borderId="10" xfId="0" quotePrefix="1" applyNumberFormat="1" applyFont="1" applyFill="1" applyBorder="1" applyAlignment="1">
      <alignment horizontal="right" vertical="center"/>
    </xf>
    <xf numFmtId="0" fontId="27" fillId="2" borderId="0" xfId="1" applyFont="1" applyFill="1" applyAlignment="1" applyProtection="1">
      <alignment vertical="center"/>
      <protection locked="0"/>
    </xf>
    <xf numFmtId="0" fontId="21" fillId="3" borderId="0" xfId="1" applyFont="1" applyFill="1" applyAlignment="1" applyProtection="1">
      <alignment horizontal="center" vertical="center"/>
      <protection locked="0"/>
    </xf>
    <xf numFmtId="0" fontId="28" fillId="3" borderId="0" xfId="1" applyFont="1" applyFill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9" fillId="2" borderId="0" xfId="1" applyFont="1" applyFill="1" applyAlignment="1" applyProtection="1">
      <alignment horizontal="center" vertical="center"/>
      <protection locked="0"/>
    </xf>
    <xf numFmtId="49" fontId="25" fillId="2" borderId="0" xfId="1" applyNumberFormat="1" applyFont="1" applyFill="1" applyAlignment="1">
      <alignment horizontal="left" vertical="center"/>
    </xf>
    <xf numFmtId="49" fontId="7" fillId="2" borderId="0" xfId="1" applyNumberFormat="1" applyFont="1" applyFill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168" fontId="22" fillId="2" borderId="3" xfId="1" applyNumberFormat="1" applyFont="1" applyFill="1" applyBorder="1" applyAlignment="1">
      <alignment vertical="center"/>
    </xf>
    <xf numFmtId="168" fontId="22" fillId="2" borderId="5" xfId="1" applyNumberFormat="1" applyFont="1" applyFill="1" applyBorder="1" applyAlignment="1">
      <alignment vertical="center"/>
    </xf>
    <xf numFmtId="171" fontId="3" fillId="2" borderId="5" xfId="1" applyNumberFormat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170" fontId="22" fillId="2" borderId="5" xfId="1" applyNumberFormat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0" xfId="2" applyFont="1" applyFill="1" applyBorder="1" applyAlignment="1" applyProtection="1">
      <alignment vertical="center"/>
      <protection locked="0"/>
    </xf>
    <xf numFmtId="0" fontId="11" fillId="3" borderId="1" xfId="2" applyFont="1" applyFill="1" applyBorder="1" applyAlignment="1" applyProtection="1">
      <alignment vertical="center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protection locked="0"/>
    </xf>
    <xf numFmtId="0" fontId="3" fillId="3" borderId="0" xfId="2" applyFont="1" applyFill="1" applyBorder="1" applyAlignment="1" applyProtection="1">
      <alignment vertical="center"/>
      <protection locked="0"/>
    </xf>
    <xf numFmtId="0" fontId="10" fillId="3" borderId="12" xfId="2" applyFont="1" applyFill="1" applyBorder="1" applyAlignment="1" applyProtection="1">
      <alignment vertical="center"/>
      <protection locked="0"/>
    </xf>
    <xf numFmtId="0" fontId="10" fillId="3" borderId="11" xfId="2" applyFont="1" applyFill="1" applyBorder="1" applyAlignment="1" applyProtection="1">
      <alignment vertical="center"/>
      <protection locked="0"/>
    </xf>
    <xf numFmtId="0" fontId="3" fillId="3" borderId="11" xfId="2" applyFont="1" applyFill="1" applyBorder="1" applyAlignment="1" applyProtection="1">
      <alignment vertical="center"/>
      <protection locked="0"/>
    </xf>
    <xf numFmtId="0" fontId="8" fillId="3" borderId="11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1" fillId="2" borderId="0" xfId="2" applyFont="1" applyFill="1" applyAlignment="1" applyProtection="1">
      <alignment vertical="center"/>
      <protection locked="0"/>
    </xf>
    <xf numFmtId="0" fontId="6" fillId="2" borderId="0" xfId="2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168" fontId="22" fillId="3" borderId="0" xfId="0" quotePrefix="1" applyNumberFormat="1" applyFont="1" applyFill="1" applyBorder="1" applyAlignment="1">
      <alignment horizontal="right" vertical="center"/>
    </xf>
    <xf numFmtId="41" fontId="15" fillId="3" borderId="0" xfId="3" quotePrefix="1" applyFont="1" applyFill="1" applyBorder="1" applyAlignment="1">
      <alignment horizontal="left" vertical="center" wrapText="1"/>
    </xf>
    <xf numFmtId="166" fontId="22" fillId="2" borderId="1" xfId="1" applyNumberFormat="1" applyFont="1" applyFill="1" applyBorder="1" applyAlignment="1">
      <alignment horizontal="right" vertical="center"/>
    </xf>
    <xf numFmtId="17" fontId="3" fillId="2" borderId="1" xfId="2" quotePrefix="1" applyNumberFormat="1" applyFont="1" applyFill="1" applyBorder="1" applyAlignment="1">
      <alignment horizontal="right"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 applyProtection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171" fontId="22" fillId="2" borderId="6" xfId="2" applyNumberFormat="1" applyFont="1" applyFill="1" applyBorder="1" applyAlignment="1">
      <alignment horizontal="right" vertical="center"/>
    </xf>
    <xf numFmtId="168" fontId="22" fillId="2" borderId="5" xfId="2" applyNumberFormat="1" applyFont="1" applyFill="1" applyBorder="1" applyAlignment="1">
      <alignment vertical="center"/>
    </xf>
    <xf numFmtId="171" fontId="22" fillId="2" borderId="5" xfId="2" applyNumberFormat="1" applyFont="1" applyFill="1" applyBorder="1" applyAlignment="1">
      <alignment horizontal="right" vertical="center"/>
    </xf>
    <xf numFmtId="170" fontId="22" fillId="2" borderId="5" xfId="2" applyNumberFormat="1" applyFont="1" applyFill="1" applyBorder="1" applyAlignment="1">
      <alignment vertical="center"/>
    </xf>
    <xf numFmtId="168" fontId="22" fillId="2" borderId="6" xfId="2" applyNumberFormat="1" applyFont="1" applyFill="1" applyBorder="1" applyAlignment="1">
      <alignment horizontal="right" vertical="center"/>
    </xf>
    <xf numFmtId="0" fontId="32" fillId="3" borderId="3" xfId="0" applyFont="1" applyFill="1" applyBorder="1" applyAlignment="1">
      <alignment horizontal="center" vertical="center"/>
    </xf>
    <xf numFmtId="173" fontId="22" fillId="2" borderId="1" xfId="1" applyNumberFormat="1" applyFont="1" applyFill="1" applyBorder="1" applyAlignment="1">
      <alignment horizontal="right" vertical="center"/>
    </xf>
    <xf numFmtId="0" fontId="40" fillId="3" borderId="5" xfId="0" applyFont="1" applyFill="1" applyBorder="1" applyAlignment="1">
      <alignment horizontal="center" vertical="center"/>
    </xf>
    <xf numFmtId="173" fontId="3" fillId="2" borderId="1" xfId="1" applyNumberFormat="1" applyFont="1" applyFill="1" applyBorder="1" applyAlignment="1">
      <alignment vertical="center"/>
    </xf>
    <xf numFmtId="167" fontId="22" fillId="2" borderId="9" xfId="1" applyNumberFormat="1" applyFont="1" applyFill="1" applyBorder="1" applyAlignment="1">
      <alignment horizontal="center" vertical="center"/>
    </xf>
    <xf numFmtId="167" fontId="22" fillId="2" borderId="13" xfId="1" applyNumberFormat="1" applyFont="1" applyFill="1" applyBorder="1" applyAlignment="1">
      <alignment horizontal="center" vertical="center"/>
    </xf>
    <xf numFmtId="167" fontId="22" fillId="2" borderId="9" xfId="1" quotePrefix="1" applyNumberFormat="1" applyFont="1" applyFill="1" applyBorder="1" applyAlignment="1">
      <alignment horizontal="center" vertical="center"/>
    </xf>
    <xf numFmtId="167" fontId="22" fillId="2" borderId="13" xfId="1" quotePrefix="1" applyNumberFormat="1" applyFont="1" applyFill="1" applyBorder="1" applyAlignment="1">
      <alignment horizontal="center" vertical="center"/>
    </xf>
    <xf numFmtId="166" fontId="22" fillId="2" borderId="2" xfId="1" applyNumberFormat="1" applyFont="1" applyFill="1" applyBorder="1" applyAlignment="1">
      <alignment horizontal="right" vertical="center"/>
    </xf>
    <xf numFmtId="166" fontId="22" fillId="2" borderId="9" xfId="1" applyNumberFormat="1" applyFont="1" applyFill="1" applyBorder="1" applyAlignment="1">
      <alignment horizontal="right" vertical="center"/>
    </xf>
    <xf numFmtId="166" fontId="22" fillId="2" borderId="13" xfId="1" applyNumberFormat="1" applyFont="1" applyFill="1" applyBorder="1" applyAlignment="1">
      <alignment horizontal="right" vertical="center"/>
    </xf>
    <xf numFmtId="172" fontId="22" fillId="2" borderId="2" xfId="1" applyNumberFormat="1" applyFont="1" applyFill="1" applyBorder="1" applyAlignment="1">
      <alignment horizontal="right" vertical="center"/>
    </xf>
    <xf numFmtId="172" fontId="22" fillId="2" borderId="9" xfId="1" applyNumberFormat="1" applyFont="1" applyFill="1" applyBorder="1" applyAlignment="1">
      <alignment horizontal="right" vertical="center"/>
    </xf>
    <xf numFmtId="172" fontId="22" fillId="2" borderId="13" xfId="1" applyNumberFormat="1" applyFont="1" applyFill="1" applyBorder="1" applyAlignment="1">
      <alignment horizontal="right" vertical="center"/>
    </xf>
    <xf numFmtId="172" fontId="3" fillId="2" borderId="2" xfId="1" applyNumberFormat="1" applyFont="1" applyFill="1" applyBorder="1" applyAlignment="1">
      <alignment horizontal="right" vertical="center"/>
    </xf>
    <xf numFmtId="172" fontId="3" fillId="2" borderId="9" xfId="1" applyNumberFormat="1" applyFont="1" applyFill="1" applyBorder="1" applyAlignment="1">
      <alignment horizontal="right" vertical="center"/>
    </xf>
    <xf numFmtId="172" fontId="3" fillId="2" borderId="13" xfId="1" applyNumberFormat="1" applyFont="1" applyFill="1" applyBorder="1" applyAlignment="1">
      <alignment horizontal="right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10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41" fontId="2" fillId="0" borderId="3" xfId="3" quotePrefix="1" applyFont="1" applyFill="1" applyBorder="1" applyAlignment="1">
      <alignment horizontal="center" vertical="center"/>
    </xf>
    <xf numFmtId="41" fontId="2" fillId="0" borderId="10" xfId="3" applyFont="1" applyFill="1" applyBorder="1" applyAlignment="1">
      <alignment horizontal="center" vertical="center"/>
    </xf>
    <xf numFmtId="41" fontId="2" fillId="0" borderId="6" xfId="3" applyFont="1" applyFill="1" applyBorder="1" applyAlignment="1">
      <alignment horizontal="center" vertical="center"/>
    </xf>
    <xf numFmtId="41" fontId="15" fillId="3" borderId="10" xfId="3" quotePrefix="1" applyFont="1" applyFill="1" applyBorder="1" applyAlignment="1">
      <alignment horizontal="left" vertical="center" wrapText="1"/>
    </xf>
    <xf numFmtId="41" fontId="15" fillId="3" borderId="6" xfId="3" quotePrefix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167" fontId="3" fillId="2" borderId="2" xfId="1" applyNumberFormat="1" applyFont="1" applyFill="1" applyBorder="1" applyAlignment="1">
      <alignment horizontal="right" vertical="center"/>
    </xf>
    <xf numFmtId="167" fontId="3" fillId="2" borderId="9" xfId="1" applyNumberFormat="1" applyFont="1" applyFill="1" applyBorder="1" applyAlignment="1">
      <alignment horizontal="right" vertical="center"/>
    </xf>
    <xf numFmtId="167" fontId="3" fillId="2" borderId="13" xfId="1" applyNumberFormat="1" applyFont="1" applyFill="1" applyBorder="1" applyAlignment="1">
      <alignment horizontal="right" vertical="center"/>
    </xf>
    <xf numFmtId="167" fontId="22" fillId="2" borderId="9" xfId="1" quotePrefix="1" applyNumberFormat="1" applyFont="1" applyFill="1" applyBorder="1" applyAlignment="1">
      <alignment horizontal="right" vertical="center"/>
    </xf>
    <xf numFmtId="167" fontId="22" fillId="2" borderId="9" xfId="1" applyNumberFormat="1" applyFont="1" applyFill="1" applyBorder="1" applyAlignment="1">
      <alignment horizontal="right" vertical="center"/>
    </xf>
    <xf numFmtId="167" fontId="22" fillId="2" borderId="13" xfId="1" applyNumberFormat="1" applyFont="1" applyFill="1" applyBorder="1" applyAlignment="1">
      <alignment horizontal="right" vertical="center"/>
    </xf>
    <xf numFmtId="167" fontId="22" fillId="2" borderId="2" xfId="2" applyNumberFormat="1" applyFont="1" applyFill="1" applyBorder="1" applyAlignment="1">
      <alignment horizontal="right" vertical="center"/>
    </xf>
    <xf numFmtId="167" fontId="22" fillId="2" borderId="9" xfId="2" applyNumberFormat="1" applyFont="1" applyFill="1" applyBorder="1" applyAlignment="1">
      <alignment horizontal="right" vertical="center"/>
    </xf>
    <xf numFmtId="167" fontId="22" fillId="2" borderId="13" xfId="2" applyNumberFormat="1" applyFont="1" applyFill="1" applyBorder="1" applyAlignment="1">
      <alignment horizontal="right" vertical="center"/>
    </xf>
    <xf numFmtId="165" fontId="22" fillId="2" borderId="2" xfId="2" quotePrefix="1" applyNumberFormat="1" applyFont="1" applyFill="1" applyBorder="1" applyAlignment="1">
      <alignment horizontal="right" vertical="center"/>
    </xf>
    <xf numFmtId="165" fontId="22" fillId="2" borderId="9" xfId="2" applyNumberFormat="1" applyFont="1" applyFill="1" applyBorder="1" applyAlignment="1">
      <alignment horizontal="right" vertical="center"/>
    </xf>
    <xf numFmtId="165" fontId="22" fillId="2" borderId="13" xfId="2" applyNumberFormat="1" applyFont="1" applyFill="1" applyBorder="1" applyAlignment="1">
      <alignment horizontal="right" vertical="center"/>
    </xf>
    <xf numFmtId="166" fontId="22" fillId="2" borderId="2" xfId="2" applyNumberFormat="1" applyFont="1" applyFill="1" applyBorder="1" applyAlignment="1">
      <alignment horizontal="right" vertical="center"/>
    </xf>
    <xf numFmtId="166" fontId="22" fillId="2" borderId="9" xfId="2" applyNumberFormat="1" applyFont="1" applyFill="1" applyBorder="1" applyAlignment="1">
      <alignment horizontal="right" vertical="center"/>
    </xf>
    <xf numFmtId="166" fontId="22" fillId="2" borderId="13" xfId="2" applyNumberFormat="1" applyFont="1" applyFill="1" applyBorder="1" applyAlignment="1">
      <alignment horizontal="right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0" fontId="32" fillId="3" borderId="3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169" fontId="22" fillId="2" borderId="2" xfId="2" applyNumberFormat="1" applyFont="1" applyFill="1" applyBorder="1" applyAlignment="1">
      <alignment horizontal="right" vertical="center"/>
    </xf>
    <xf numFmtId="169" fontId="22" fillId="2" borderId="9" xfId="2" applyNumberFormat="1" applyFont="1" applyFill="1" applyBorder="1" applyAlignment="1">
      <alignment horizontal="right" vertical="center"/>
    </xf>
    <xf numFmtId="169" fontId="22" fillId="2" borderId="13" xfId="2" applyNumberFormat="1" applyFont="1" applyFill="1" applyBorder="1" applyAlignment="1">
      <alignment horizontal="right" vertical="center"/>
    </xf>
    <xf numFmtId="166" fontId="3" fillId="2" borderId="2" xfId="1" applyNumberFormat="1" applyFont="1" applyFill="1" applyBorder="1" applyAlignment="1">
      <alignment horizontal="right" vertical="center"/>
    </xf>
    <xf numFmtId="166" fontId="3" fillId="2" borderId="9" xfId="1" applyNumberFormat="1" applyFont="1" applyFill="1" applyBorder="1" applyAlignment="1">
      <alignment horizontal="right" vertical="center"/>
    </xf>
    <xf numFmtId="166" fontId="3" fillId="2" borderId="13" xfId="1" applyNumberFormat="1" applyFont="1" applyFill="1" applyBorder="1" applyAlignment="1">
      <alignment horizontal="right" vertical="center"/>
    </xf>
    <xf numFmtId="0" fontId="23" fillId="4" borderId="4" xfId="1" applyFont="1" applyFill="1" applyBorder="1" applyAlignment="1" applyProtection="1">
      <alignment horizontal="center" vertical="center"/>
      <protection locked="0"/>
    </xf>
    <xf numFmtId="0" fontId="23" fillId="4" borderId="8" xfId="1" applyFont="1" applyFill="1" applyBorder="1" applyAlignment="1" applyProtection="1">
      <alignment horizontal="center" vertical="center"/>
      <protection locked="0"/>
    </xf>
    <xf numFmtId="0" fontId="30" fillId="4" borderId="8" xfId="1" applyFont="1" applyFill="1" applyBorder="1" applyAlignment="1" applyProtection="1">
      <alignment horizontal="center" vertical="center"/>
      <protection locked="0"/>
    </xf>
    <xf numFmtId="0" fontId="38" fillId="2" borderId="3" xfId="1" applyFont="1" applyFill="1" applyBorder="1" applyAlignment="1">
      <alignment horizontal="center" vertical="center"/>
    </xf>
    <xf numFmtId="0" fontId="38" fillId="2" borderId="10" xfId="1" applyFont="1" applyFill="1" applyBorder="1" applyAlignment="1">
      <alignment horizontal="center" vertical="center"/>
    </xf>
    <xf numFmtId="0" fontId="38" fillId="2" borderId="6" xfId="1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7" fillId="2" borderId="2" xfId="1" applyFont="1" applyFill="1" applyBorder="1" applyAlignment="1">
      <alignment horizontal="center" vertical="center" wrapText="1"/>
    </xf>
    <xf numFmtId="0" fontId="37" fillId="2" borderId="13" xfId="1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24" fillId="2" borderId="0" xfId="2" applyFont="1" applyFill="1" applyAlignment="1" applyProtection="1">
      <alignment horizontal="left" vertical="top" wrapText="1"/>
      <protection locked="0"/>
    </xf>
  </cellXfs>
  <cellStyles count="5">
    <cellStyle name="=C:\WINNT35\SYSTEM32\COMMAND.COM" xfId="1"/>
    <cellStyle name="=C:\WINNT35\SYSTEM32\COMMAND.COM 2" xfId="2"/>
    <cellStyle name="Migliaia [0]" xfId="3" builtinId="6"/>
    <cellStyle name="Normale" xfId="0" builtinId="0"/>
    <cellStyle name="Norm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0"/>
  <sheetViews>
    <sheetView tabSelected="1" topLeftCell="A4" zoomScaleNormal="100" workbookViewId="0">
      <selection activeCell="K22" sqref="K22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2.7109375" style="1" customWidth="1" collapsed="1"/>
    <col min="11" max="12" width="12.7109375" style="1" customWidth="1"/>
    <col min="13" max="17" width="9.7109375" style="1" hidden="1" customWidth="1" outlineLevel="1"/>
    <col min="18" max="18" width="16.140625" style="1" customWidth="1" collapsed="1"/>
    <col min="19" max="20" width="9.7109375" style="1" hidden="1" customWidth="1" outlineLevel="1"/>
    <col min="21" max="21" width="13.42578125" style="1" customWidth="1" collapsed="1"/>
    <col min="22" max="16384" width="9.140625" style="1"/>
  </cols>
  <sheetData>
    <row r="1" spans="1:256" ht="14.25" customHeight="1" x14ac:dyDescent="0.2">
      <c r="B1" s="1" t="s">
        <v>23</v>
      </c>
    </row>
    <row r="2" spans="1:256" s="2" customFormat="1" ht="15" customHeight="1" x14ac:dyDescent="0.2">
      <c r="B2" s="50" t="s">
        <v>46</v>
      </c>
      <c r="C2" s="4"/>
      <c r="D2" s="4"/>
      <c r="E2" s="4"/>
      <c r="F2" s="4"/>
      <c r="G2" s="4"/>
      <c r="H2" s="4"/>
      <c r="I2" s="4"/>
    </row>
    <row r="3" spans="1:256" s="2" customFormat="1" ht="15" customHeight="1" x14ac:dyDescent="0.2">
      <c r="B3" s="1" t="s">
        <v>5</v>
      </c>
      <c r="C3" s="1"/>
      <c r="D3" s="1"/>
      <c r="E3" s="1"/>
      <c r="F3" s="1"/>
      <c r="G3" s="1"/>
      <c r="H3" s="1"/>
      <c r="I3" s="1"/>
    </row>
    <row r="4" spans="1:256" x14ac:dyDescent="0.2">
      <c r="V4" s="14"/>
    </row>
    <row r="5" spans="1:256" ht="15" customHeight="1" x14ac:dyDescent="0.2">
      <c r="B5" s="11" t="s">
        <v>32</v>
      </c>
      <c r="C5" s="19"/>
      <c r="D5" s="20"/>
      <c r="E5" s="20"/>
      <c r="F5" s="20"/>
      <c r="G5" s="19"/>
      <c r="H5" s="19"/>
      <c r="I5" s="21"/>
      <c r="J5" s="5"/>
      <c r="V5" s="14"/>
      <c r="W5" s="18" t="s">
        <v>31</v>
      </c>
    </row>
    <row r="6" spans="1:256" x14ac:dyDescent="0.2">
      <c r="B6" s="14"/>
      <c r="C6" s="14"/>
      <c r="D6" s="22"/>
      <c r="E6" s="22"/>
      <c r="F6" s="22"/>
      <c r="G6" s="14"/>
      <c r="H6" s="14"/>
      <c r="I6" s="14"/>
      <c r="V6" s="14"/>
    </row>
    <row r="7" spans="1:256" ht="14.25" customHeight="1" x14ac:dyDescent="0.2">
      <c r="B7" s="127" t="s">
        <v>9</v>
      </c>
      <c r="C7" s="128"/>
      <c r="D7" s="129"/>
      <c r="E7" s="129"/>
      <c r="F7" s="129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</row>
    <row r="8" spans="1:256" customFormat="1" ht="15" x14ac:dyDescent="0.2">
      <c r="A8" s="37"/>
      <c r="B8" s="38" t="s">
        <v>43</v>
      </c>
      <c r="C8" s="39"/>
      <c r="D8" s="39"/>
      <c r="E8" s="39"/>
      <c r="F8" s="39"/>
      <c r="G8" s="39"/>
      <c r="H8" s="39"/>
      <c r="I8" s="39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customFormat="1" ht="15" x14ac:dyDescent="0.2">
      <c r="A9" s="37"/>
      <c r="B9" s="42" t="s">
        <v>22</v>
      </c>
      <c r="C9" s="39"/>
      <c r="D9" s="39"/>
      <c r="E9" s="39"/>
      <c r="F9" s="39"/>
      <c r="G9" s="39"/>
      <c r="H9" s="39"/>
      <c r="I9" s="39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6" customFormat="1" ht="15" x14ac:dyDescent="0.25">
      <c r="A10" s="37"/>
      <c r="B10" s="43" t="s">
        <v>24</v>
      </c>
      <c r="C10" s="39"/>
      <c r="D10" s="39"/>
      <c r="E10" s="39"/>
      <c r="F10" s="39"/>
      <c r="G10" s="39"/>
      <c r="H10" s="39"/>
      <c r="I10" s="3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6" customFormat="1" ht="15" x14ac:dyDescent="0.2">
      <c r="A11" s="37"/>
      <c r="B11" s="45" t="s">
        <v>37</v>
      </c>
      <c r="C11" s="46"/>
      <c r="D11" s="46"/>
      <c r="E11" s="46"/>
      <c r="F11" s="46"/>
      <c r="G11" s="46"/>
      <c r="H11" s="46"/>
      <c r="I11" s="46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pans="1:256" customFormat="1" ht="15" x14ac:dyDescent="0.2">
      <c r="A12" s="37"/>
      <c r="B12" s="42" t="s">
        <v>6</v>
      </c>
      <c r="C12" s="39"/>
      <c r="D12" s="39"/>
      <c r="E12" s="39"/>
      <c r="F12" s="39"/>
      <c r="G12" s="39"/>
      <c r="H12" s="39"/>
      <c r="I12" s="39"/>
      <c r="J12" s="44"/>
      <c r="K12" s="44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customFormat="1" ht="15" x14ac:dyDescent="0.2">
      <c r="A13" s="37"/>
      <c r="B13" s="42" t="s">
        <v>7</v>
      </c>
      <c r="C13" s="39"/>
      <c r="D13" s="39"/>
      <c r="E13" s="39"/>
      <c r="F13" s="39"/>
      <c r="G13" s="39"/>
      <c r="H13" s="39"/>
      <c r="I13" s="39"/>
      <c r="J13" s="44"/>
      <c r="K13" s="44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customFormat="1" ht="15" x14ac:dyDescent="0.2">
      <c r="A14" s="37"/>
      <c r="B14" s="45" t="s">
        <v>8</v>
      </c>
      <c r="C14" s="46"/>
      <c r="D14" s="46"/>
      <c r="E14" s="46"/>
      <c r="F14" s="46"/>
      <c r="G14" s="46"/>
      <c r="H14" s="46"/>
      <c r="I14" s="46"/>
      <c r="J14" s="47"/>
      <c r="K14" s="47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customFormat="1" x14ac:dyDescent="0.2">
      <c r="A15" s="41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customFormat="1" ht="55.5" customHeight="1" x14ac:dyDescent="0.2">
      <c r="A16" s="41"/>
      <c r="B16" s="139" t="s">
        <v>45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2:34" ht="14.25" customHeight="1" x14ac:dyDescent="0.2">
      <c r="B17" s="23" t="s">
        <v>47</v>
      </c>
      <c r="C17" s="24"/>
      <c r="D17" s="24"/>
      <c r="E17" s="24"/>
      <c r="F17" s="24"/>
      <c r="G17" s="24"/>
      <c r="H17" s="24"/>
      <c r="I17" s="24"/>
      <c r="P17" s="8"/>
      <c r="Q17" s="8"/>
      <c r="R17" s="8"/>
      <c r="S17" s="8"/>
      <c r="T17" s="8"/>
      <c r="U17" s="9"/>
    </row>
    <row r="18" spans="2:34" s="3" customFormat="1" ht="23.25" customHeight="1" x14ac:dyDescent="0.2">
      <c r="B18" s="59" t="s">
        <v>35</v>
      </c>
      <c r="C18" s="111" t="s">
        <v>38</v>
      </c>
      <c r="D18" s="112"/>
      <c r="E18" s="113"/>
      <c r="F18" s="60" t="s">
        <v>39</v>
      </c>
      <c r="G18" s="60" t="s">
        <v>40</v>
      </c>
      <c r="H18" s="60" t="s">
        <v>44</v>
      </c>
      <c r="I18" s="68" t="s">
        <v>41</v>
      </c>
      <c r="J18" s="130" t="s">
        <v>10</v>
      </c>
      <c r="K18" s="131"/>
      <c r="L18" s="132"/>
      <c r="M18" s="133" t="s">
        <v>14</v>
      </c>
      <c r="N18" s="133" t="s">
        <v>15</v>
      </c>
      <c r="O18" s="133" t="s">
        <v>16</v>
      </c>
      <c r="P18" s="133" t="s">
        <v>0</v>
      </c>
      <c r="Q18" s="133" t="s">
        <v>1</v>
      </c>
      <c r="R18" s="135" t="s">
        <v>11</v>
      </c>
      <c r="S18" s="137" t="s">
        <v>29</v>
      </c>
      <c r="T18" s="137" t="s">
        <v>30</v>
      </c>
      <c r="U18" s="135" t="s">
        <v>12</v>
      </c>
    </row>
    <row r="19" spans="2:34" s="3" customFormat="1" ht="23.25" customHeight="1" x14ac:dyDescent="0.2">
      <c r="B19" s="25" t="s">
        <v>19</v>
      </c>
      <c r="C19" s="7" t="s">
        <v>2</v>
      </c>
      <c r="D19" s="7" t="s">
        <v>3</v>
      </c>
      <c r="E19" s="7" t="s">
        <v>4</v>
      </c>
      <c r="F19" s="26"/>
      <c r="G19" s="26"/>
      <c r="H19" s="26"/>
      <c r="I19" s="26"/>
      <c r="J19" s="27" t="s">
        <v>2</v>
      </c>
      <c r="K19" s="28" t="s">
        <v>3</v>
      </c>
      <c r="L19" s="29" t="s">
        <v>4</v>
      </c>
      <c r="M19" s="134"/>
      <c r="N19" s="134"/>
      <c r="O19" s="134"/>
      <c r="P19" s="134"/>
      <c r="Q19" s="134"/>
      <c r="R19" s="136"/>
      <c r="S19" s="138"/>
      <c r="T19" s="138"/>
      <c r="U19" s="136"/>
    </row>
    <row r="20" spans="2:34" s="6" customFormat="1" ht="14.25" customHeight="1" x14ac:dyDescent="0.2">
      <c r="B20" s="57" t="s">
        <v>33</v>
      </c>
      <c r="C20" s="56">
        <v>0.1490995</v>
      </c>
      <c r="D20" s="56">
        <v>0.16725280000000001</v>
      </c>
      <c r="E20" s="56">
        <v>0.1390422</v>
      </c>
      <c r="F20" s="67">
        <v>1.04247E-2</v>
      </c>
      <c r="G20" s="98">
        <v>4.4999999999999999E-4</v>
      </c>
      <c r="H20" s="70">
        <v>8.4799999999999997E-3</v>
      </c>
      <c r="I20" s="99" t="s">
        <v>42</v>
      </c>
      <c r="J20" s="69">
        <f t="shared" ref="J20:L21" si="0">C20+$F$20+$G$20+$H$20</f>
        <v>0.1684542</v>
      </c>
      <c r="K20" s="69">
        <f t="shared" si="0"/>
        <v>0.18660750000000001</v>
      </c>
      <c r="L20" s="69">
        <f t="shared" si="0"/>
        <v>0.15839690000000001</v>
      </c>
      <c r="M20" s="121">
        <v>5.9999999999999995E-4</v>
      </c>
      <c r="N20" s="121">
        <v>8.4799999999999997E-3</v>
      </c>
      <c r="O20" s="104" t="s">
        <v>13</v>
      </c>
      <c r="P20" s="107">
        <v>9.5E-4</v>
      </c>
      <c r="Q20" s="107">
        <v>0</v>
      </c>
      <c r="R20" s="95">
        <f>M20+N20+P20+Q20</f>
        <v>1.0029999999999999E-2</v>
      </c>
      <c r="S20" s="74">
        <f>3.6325/100</f>
        <v>3.6324999999999996E-2</v>
      </c>
      <c r="T20" s="74">
        <f>0.2109/100</f>
        <v>2.1090000000000002E-3</v>
      </c>
      <c r="U20" s="124">
        <f>S20+T20</f>
        <v>3.8433999999999996E-2</v>
      </c>
      <c r="V20" s="3"/>
      <c r="W20" s="3"/>
      <c r="X20" s="3"/>
      <c r="Y20" s="3"/>
      <c r="Z20" s="3"/>
      <c r="AA20" s="15"/>
      <c r="AB20" s="15"/>
      <c r="AC20" s="15"/>
      <c r="AD20" s="3"/>
      <c r="AE20" s="3"/>
      <c r="AF20" s="3"/>
      <c r="AG20" s="3"/>
      <c r="AH20" s="3"/>
    </row>
    <row r="21" spans="2:34" s="3" customFormat="1" ht="14.25" customHeight="1" x14ac:dyDescent="0.2">
      <c r="B21" s="58" t="s">
        <v>34</v>
      </c>
      <c r="C21" s="56">
        <v>0.1209846</v>
      </c>
      <c r="D21" s="56">
        <v>0.1317932</v>
      </c>
      <c r="E21" s="56">
        <v>0.1046265</v>
      </c>
      <c r="F21" s="67">
        <v>1.04247E-2</v>
      </c>
      <c r="G21" s="99"/>
      <c r="H21" s="70"/>
      <c r="I21" s="99"/>
      <c r="J21" s="69">
        <f>C21+$F$21+$G$20+$H$20</f>
        <v>0.1403393</v>
      </c>
      <c r="K21" s="69">
        <f>D21+$F$21+$G$20+$H$20</f>
        <v>0.1511479</v>
      </c>
      <c r="L21" s="69">
        <f>E21+$F$21+$G$20+$H$20</f>
        <v>0.1239812</v>
      </c>
      <c r="M21" s="122"/>
      <c r="N21" s="122"/>
      <c r="O21" s="105"/>
      <c r="P21" s="108"/>
      <c r="Q21" s="108"/>
      <c r="R21" s="96"/>
      <c r="S21" s="75"/>
      <c r="T21" s="75"/>
      <c r="U21" s="125"/>
      <c r="AA21" s="15"/>
      <c r="AB21" s="15"/>
      <c r="AC21" s="15"/>
    </row>
    <row r="22" spans="2:34" s="3" customFormat="1" ht="14.25" customHeight="1" x14ac:dyDescent="0.2">
      <c r="B22" s="58" t="s">
        <v>36</v>
      </c>
      <c r="C22" s="56">
        <v>0.11902220000000002</v>
      </c>
      <c r="D22" s="56">
        <v>0.1297604</v>
      </c>
      <c r="E22" s="56">
        <v>0.10626990000000001</v>
      </c>
      <c r="F22" s="67">
        <v>1.3447500000000003E-2</v>
      </c>
      <c r="G22" s="100"/>
      <c r="H22" s="71"/>
      <c r="I22" s="100"/>
      <c r="J22" s="69">
        <f>C22+$F$22+$G$20+$H$20</f>
        <v>0.14139970000000002</v>
      </c>
      <c r="K22" s="69">
        <f>D22+$F$22+$G$20+$H$20</f>
        <v>0.15213789999999999</v>
      </c>
      <c r="L22" s="69">
        <f>E22+$F$22+$G$20+$H$20</f>
        <v>0.12864740000000002</v>
      </c>
      <c r="M22" s="123"/>
      <c r="N22" s="123"/>
      <c r="O22" s="106"/>
      <c r="P22" s="109"/>
      <c r="Q22" s="109"/>
      <c r="R22" s="97"/>
      <c r="S22" s="76"/>
      <c r="T22" s="76"/>
      <c r="U22" s="126"/>
      <c r="AA22" s="15"/>
      <c r="AB22" s="15"/>
      <c r="AC22" s="15"/>
    </row>
    <row r="23" spans="2:34" s="3" customFormat="1" ht="14.25" customHeight="1" x14ac:dyDescent="0.2">
      <c r="B23" s="30" t="s">
        <v>20</v>
      </c>
      <c r="C23" s="12" t="s">
        <v>13</v>
      </c>
      <c r="D23" s="12" t="s">
        <v>13</v>
      </c>
      <c r="E23" s="12" t="s">
        <v>13</v>
      </c>
      <c r="F23" s="12" t="s">
        <v>13</v>
      </c>
      <c r="G23" s="12" t="s">
        <v>13</v>
      </c>
      <c r="H23" s="12" t="s">
        <v>13</v>
      </c>
      <c r="I23" s="12">
        <v>28.022400000000001</v>
      </c>
      <c r="J23" s="83">
        <f>I23</f>
        <v>28.022400000000001</v>
      </c>
      <c r="K23" s="84"/>
      <c r="L23" s="85"/>
      <c r="M23" s="61">
        <v>4.6057999999999995</v>
      </c>
      <c r="N23" s="13" t="s">
        <v>13</v>
      </c>
      <c r="O23" s="61">
        <v>20.461199999999998</v>
      </c>
      <c r="P23" s="12" t="s">
        <v>13</v>
      </c>
      <c r="Q23" s="62">
        <v>0</v>
      </c>
      <c r="R23" s="33">
        <f>M23+O23+Q23</f>
        <v>25.066999999999997</v>
      </c>
      <c r="S23" s="12">
        <v>11.714399999999999</v>
      </c>
      <c r="T23" s="12">
        <v>5.2679999999999998</v>
      </c>
      <c r="U23" s="33">
        <f>S23+T23</f>
        <v>16.982399999999998</v>
      </c>
      <c r="AA23" s="15"/>
      <c r="AB23" s="15"/>
      <c r="AC23" s="15"/>
    </row>
    <row r="24" spans="2:34" s="3" customFormat="1" ht="14.25" customHeight="1" x14ac:dyDescent="0.2">
      <c r="B24" s="30" t="s">
        <v>21</v>
      </c>
      <c r="C24" s="12" t="s">
        <v>13</v>
      </c>
      <c r="D24" s="12" t="s">
        <v>13</v>
      </c>
      <c r="E24" s="12" t="s">
        <v>13</v>
      </c>
      <c r="F24" s="12" t="s">
        <v>13</v>
      </c>
      <c r="G24" s="12" t="s">
        <v>13</v>
      </c>
      <c r="H24" s="12" t="s">
        <v>13</v>
      </c>
      <c r="I24" s="12" t="s">
        <v>13</v>
      </c>
      <c r="J24" s="86" t="s">
        <v>13</v>
      </c>
      <c r="K24" s="87"/>
      <c r="L24" s="88"/>
      <c r="M24" s="61">
        <v>28.750599999999999</v>
      </c>
      <c r="N24" s="13" t="s">
        <v>13</v>
      </c>
      <c r="O24" s="12" t="s">
        <v>13</v>
      </c>
      <c r="P24" s="12" t="s">
        <v>13</v>
      </c>
      <c r="Q24" s="12" t="s">
        <v>13</v>
      </c>
      <c r="R24" s="33">
        <f>M24</f>
        <v>28.750599999999999</v>
      </c>
      <c r="S24" s="12">
        <f>1343.52/100</f>
        <v>13.4352</v>
      </c>
      <c r="T24" s="12">
        <f>604.2/100</f>
        <v>6.0420000000000007</v>
      </c>
      <c r="U24" s="33">
        <f>S24+T24</f>
        <v>19.4772</v>
      </c>
      <c r="AA24" s="15"/>
      <c r="AB24" s="15"/>
      <c r="AC24" s="15"/>
    </row>
    <row r="25" spans="2:34" ht="25.5" customHeight="1" x14ac:dyDescent="0.2">
      <c r="B25" s="34" t="s">
        <v>17</v>
      </c>
      <c r="C25" s="17"/>
      <c r="D25" s="17"/>
      <c r="E25" s="17"/>
      <c r="F25" s="17"/>
      <c r="G25" s="17"/>
      <c r="H25" s="17"/>
      <c r="I25" s="17"/>
      <c r="J25" s="89" t="s">
        <v>18</v>
      </c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90"/>
    </row>
    <row r="27" spans="2:34" ht="14.25" customHeight="1" x14ac:dyDescent="0.2">
      <c r="B27" s="23" t="s">
        <v>48</v>
      </c>
      <c r="C27" s="24"/>
      <c r="D27" s="24"/>
      <c r="E27" s="24"/>
      <c r="F27" s="24"/>
      <c r="G27" s="24"/>
      <c r="H27" s="24"/>
      <c r="I27" s="24"/>
    </row>
    <row r="28" spans="2:34" s="3" customFormat="1" ht="23.25" customHeight="1" x14ac:dyDescent="0.2">
      <c r="B28" s="59" t="str">
        <f>B18</f>
        <v>1 aprile - 30 giugno 2023</v>
      </c>
      <c r="C28" s="111" t="s">
        <v>38</v>
      </c>
      <c r="D28" s="112"/>
      <c r="E28" s="113"/>
      <c r="F28" s="66" t="s">
        <v>39</v>
      </c>
      <c r="G28" s="66" t="s">
        <v>40</v>
      </c>
      <c r="H28" s="66" t="s">
        <v>44</v>
      </c>
      <c r="I28" s="68" t="s">
        <v>41</v>
      </c>
      <c r="J28" s="114" t="s">
        <v>10</v>
      </c>
      <c r="K28" s="115"/>
      <c r="L28" s="116"/>
      <c r="M28" s="117" t="s">
        <v>14</v>
      </c>
      <c r="N28" s="117" t="s">
        <v>15</v>
      </c>
      <c r="O28" s="117" t="s">
        <v>16</v>
      </c>
      <c r="P28" s="119" t="s">
        <v>0</v>
      </c>
      <c r="Q28" s="119" t="s">
        <v>1</v>
      </c>
      <c r="R28" s="91" t="s">
        <v>11</v>
      </c>
      <c r="S28" s="93" t="s">
        <v>27</v>
      </c>
      <c r="T28" s="93" t="s">
        <v>28</v>
      </c>
      <c r="U28" s="91" t="s">
        <v>12</v>
      </c>
    </row>
    <row r="29" spans="2:34" s="3" customFormat="1" ht="14.25" customHeight="1" x14ac:dyDescent="0.2">
      <c r="B29" s="25" t="s">
        <v>19</v>
      </c>
      <c r="C29" s="7" t="s">
        <v>2</v>
      </c>
      <c r="D29" s="7" t="s">
        <v>3</v>
      </c>
      <c r="E29" s="7" t="s">
        <v>4</v>
      </c>
      <c r="F29" s="26"/>
      <c r="G29" s="26"/>
      <c r="H29" s="26"/>
      <c r="I29" s="26"/>
      <c r="J29" s="27" t="s">
        <v>2</v>
      </c>
      <c r="K29" s="28" t="s">
        <v>3</v>
      </c>
      <c r="L29" s="29" t="s">
        <v>4</v>
      </c>
      <c r="M29" s="118"/>
      <c r="N29" s="118"/>
      <c r="O29" s="118"/>
      <c r="P29" s="120"/>
      <c r="Q29" s="120"/>
      <c r="R29" s="92"/>
      <c r="S29" s="94"/>
      <c r="T29" s="94"/>
      <c r="U29" s="92"/>
    </row>
    <row r="30" spans="2:34" s="6" customFormat="1" ht="14.25" customHeight="1" x14ac:dyDescent="0.2">
      <c r="B30" s="57" t="str">
        <f>B20</f>
        <v>aprile 2023</v>
      </c>
      <c r="C30" s="10">
        <f>IF(C20=0,"",C20)</f>
        <v>0.1490995</v>
      </c>
      <c r="D30" s="10">
        <f t="shared" ref="D30:E30" si="1">IF(D20=0,"",D20)</f>
        <v>0.16725280000000001</v>
      </c>
      <c r="E30" s="10">
        <f t="shared" si="1"/>
        <v>0.1390422</v>
      </c>
      <c r="F30" s="67">
        <f t="shared" ref="F30:I30" si="2">F20</f>
        <v>1.04247E-2</v>
      </c>
      <c r="G30" s="98">
        <f t="shared" si="2"/>
        <v>4.4999999999999999E-4</v>
      </c>
      <c r="H30" s="72">
        <f t="shared" si="2"/>
        <v>8.4799999999999997E-3</v>
      </c>
      <c r="I30" s="99" t="str">
        <f t="shared" si="2"/>
        <v>-</v>
      </c>
      <c r="J30" s="69">
        <f>C30+$F30+$G$30+$H30</f>
        <v>0.1684542</v>
      </c>
      <c r="K30" s="69">
        <f>D30+$F30+$G$30+$H30</f>
        <v>0.18660750000000001</v>
      </c>
      <c r="L30" s="69">
        <f>E30+$F30+$G$30+$H30</f>
        <v>0.15839690000000001</v>
      </c>
      <c r="M30" s="121">
        <v>5.9999999999999995E-4</v>
      </c>
      <c r="N30" s="121">
        <v>8.4799999999999997E-3</v>
      </c>
      <c r="O30" s="104" t="s">
        <v>13</v>
      </c>
      <c r="P30" s="107">
        <v>9.5E-4</v>
      </c>
      <c r="Q30" s="107">
        <v>0</v>
      </c>
      <c r="R30" s="95">
        <f>M30+N30+P30+Q30</f>
        <v>1.0029999999999999E-2</v>
      </c>
      <c r="S30" s="74">
        <v>3.6325000000000003E-2</v>
      </c>
      <c r="T30" s="77">
        <v>2.1090000000000002E-3</v>
      </c>
      <c r="U30" s="124">
        <f>S30+T30</f>
        <v>3.8434000000000003E-2</v>
      </c>
      <c r="V30" s="3"/>
      <c r="W30" s="3"/>
      <c r="X30" s="3"/>
      <c r="Y30" s="3"/>
      <c r="Z30" s="15"/>
      <c r="AA30" s="15"/>
      <c r="AB30" s="15"/>
      <c r="AC30" s="3"/>
      <c r="AD30" s="3"/>
      <c r="AE30" s="3"/>
      <c r="AF30" s="3"/>
      <c r="AG30" s="3"/>
      <c r="AH30" s="3"/>
    </row>
    <row r="31" spans="2:34" s="3" customFormat="1" ht="14.25" customHeight="1" x14ac:dyDescent="0.2">
      <c r="B31" s="57" t="str">
        <f>B21</f>
        <v>maggio 2023</v>
      </c>
      <c r="C31" s="10">
        <f t="shared" ref="C31:E31" si="3">IF(C21=0,"",C21)</f>
        <v>0.1209846</v>
      </c>
      <c r="D31" s="10">
        <f t="shared" si="3"/>
        <v>0.1317932</v>
      </c>
      <c r="E31" s="10">
        <f t="shared" si="3"/>
        <v>0.1046265</v>
      </c>
      <c r="F31" s="67">
        <f t="shared" ref="F31:I31" si="4">F21</f>
        <v>1.04247E-2</v>
      </c>
      <c r="G31" s="99">
        <f t="shared" si="4"/>
        <v>0</v>
      </c>
      <c r="H31" s="72"/>
      <c r="I31" s="99">
        <f t="shared" si="4"/>
        <v>0</v>
      </c>
      <c r="J31" s="69">
        <f t="shared" ref="J31:L31" si="5">IF(J21&gt;0,J21,"")</f>
        <v>0.1403393</v>
      </c>
      <c r="K31" s="69">
        <f t="shared" si="5"/>
        <v>0.1511479</v>
      </c>
      <c r="L31" s="69">
        <f t="shared" si="5"/>
        <v>0.1239812</v>
      </c>
      <c r="M31" s="122"/>
      <c r="N31" s="122"/>
      <c r="O31" s="105"/>
      <c r="P31" s="108"/>
      <c r="Q31" s="108"/>
      <c r="R31" s="96"/>
      <c r="S31" s="75"/>
      <c r="T31" s="78"/>
      <c r="U31" s="125"/>
      <c r="Z31" s="15"/>
      <c r="AA31" s="15"/>
      <c r="AB31" s="15"/>
    </row>
    <row r="32" spans="2:34" s="3" customFormat="1" ht="14.25" customHeight="1" x14ac:dyDescent="0.2">
      <c r="B32" s="57" t="str">
        <f>B22</f>
        <v>giugno 2023</v>
      </c>
      <c r="C32" s="10">
        <f t="shared" ref="C32:E32" si="6">IF(C22=0,"",C22)</f>
        <v>0.11902220000000002</v>
      </c>
      <c r="D32" s="10">
        <f t="shared" si="6"/>
        <v>0.1297604</v>
      </c>
      <c r="E32" s="10">
        <f t="shared" si="6"/>
        <v>0.10626990000000001</v>
      </c>
      <c r="F32" s="67">
        <f t="shared" ref="F32:I32" si="7">F22</f>
        <v>1.3447500000000003E-2</v>
      </c>
      <c r="G32" s="100">
        <f t="shared" si="7"/>
        <v>0</v>
      </c>
      <c r="H32" s="73"/>
      <c r="I32" s="100">
        <f t="shared" si="7"/>
        <v>0</v>
      </c>
      <c r="J32" s="69">
        <f t="shared" ref="J32:L32" si="8">IF(J22&gt;0,J22,"")</f>
        <v>0.14139970000000002</v>
      </c>
      <c r="K32" s="69">
        <f t="shared" si="8"/>
        <v>0.15213789999999999</v>
      </c>
      <c r="L32" s="69">
        <f t="shared" si="8"/>
        <v>0.12864740000000002</v>
      </c>
      <c r="M32" s="123"/>
      <c r="N32" s="123"/>
      <c r="O32" s="106"/>
      <c r="P32" s="109"/>
      <c r="Q32" s="109"/>
      <c r="R32" s="97"/>
      <c r="S32" s="76"/>
      <c r="T32" s="79"/>
      <c r="U32" s="126"/>
      <c r="Z32" s="15"/>
      <c r="AA32" s="15"/>
      <c r="AB32" s="15"/>
    </row>
    <row r="33" spans="2:34" s="3" customFormat="1" ht="14.25" customHeight="1" x14ac:dyDescent="0.2">
      <c r="B33" s="30" t="s">
        <v>20</v>
      </c>
      <c r="C33" s="12" t="str">
        <f t="shared" ref="C33:I33" si="9">C23</f>
        <v xml:space="preserve">- </v>
      </c>
      <c r="D33" s="12" t="str">
        <f t="shared" si="9"/>
        <v xml:space="preserve">- </v>
      </c>
      <c r="E33" s="12" t="str">
        <f t="shared" si="9"/>
        <v xml:space="preserve">- </v>
      </c>
      <c r="F33" s="12" t="str">
        <f t="shared" si="9"/>
        <v xml:space="preserve">- </v>
      </c>
      <c r="G33" s="31" t="str">
        <f t="shared" si="9"/>
        <v xml:space="preserve">- </v>
      </c>
      <c r="H33" s="12" t="str">
        <f t="shared" ref="H33" si="10">H23</f>
        <v xml:space="preserve">- </v>
      </c>
      <c r="I33" s="12">
        <f t="shared" si="9"/>
        <v>28.022400000000001</v>
      </c>
      <c r="J33" s="83">
        <f>I33</f>
        <v>28.022400000000001</v>
      </c>
      <c r="K33" s="84"/>
      <c r="L33" s="85"/>
      <c r="M33" s="61">
        <v>4.6057999999999995</v>
      </c>
      <c r="N33" s="13" t="s">
        <v>13</v>
      </c>
      <c r="O33" s="61">
        <v>20.461199999999998</v>
      </c>
      <c r="P33" s="12" t="s">
        <v>13</v>
      </c>
      <c r="Q33" s="62">
        <v>0</v>
      </c>
      <c r="R33" s="33">
        <f>M33+O33+Q33</f>
        <v>25.066999999999997</v>
      </c>
      <c r="S33" s="32">
        <v>11.714399999999999</v>
      </c>
      <c r="T33" s="32">
        <v>5.2679999999999998</v>
      </c>
      <c r="U33" s="33">
        <f>S33+T33</f>
        <v>16.982399999999998</v>
      </c>
      <c r="Z33" s="15"/>
      <c r="AA33" s="15"/>
      <c r="AB33" s="15"/>
    </row>
    <row r="34" spans="2:34" s="3" customFormat="1" ht="14.25" customHeight="1" x14ac:dyDescent="0.2">
      <c r="B34" s="30" t="s">
        <v>21</v>
      </c>
      <c r="C34" s="12" t="str">
        <f t="shared" ref="C34:I34" si="11">C24</f>
        <v xml:space="preserve">- </v>
      </c>
      <c r="D34" s="12" t="str">
        <f t="shared" si="11"/>
        <v xml:space="preserve">- </v>
      </c>
      <c r="E34" s="12" t="str">
        <f t="shared" si="11"/>
        <v xml:space="preserve">- </v>
      </c>
      <c r="F34" s="12" t="str">
        <f t="shared" si="11"/>
        <v xml:space="preserve">- </v>
      </c>
      <c r="G34" s="12" t="str">
        <f t="shared" si="11"/>
        <v xml:space="preserve">- </v>
      </c>
      <c r="H34" s="12" t="str">
        <f t="shared" ref="H34" si="12">H24</f>
        <v xml:space="preserve">- </v>
      </c>
      <c r="I34" s="12" t="str">
        <f t="shared" si="11"/>
        <v xml:space="preserve">- </v>
      </c>
      <c r="J34" s="86" t="s">
        <v>13</v>
      </c>
      <c r="K34" s="87"/>
      <c r="L34" s="88"/>
      <c r="M34" s="63">
        <v>27.229400000000002</v>
      </c>
      <c r="N34" s="13" t="s">
        <v>13</v>
      </c>
      <c r="O34" s="12" t="s">
        <v>13</v>
      </c>
      <c r="P34" s="12" t="s">
        <v>13</v>
      </c>
      <c r="Q34" s="12" t="s">
        <v>13</v>
      </c>
      <c r="R34" s="33">
        <f>M34</f>
        <v>27.229400000000002</v>
      </c>
      <c r="S34" s="12">
        <v>12.7248</v>
      </c>
      <c r="T34" s="12">
        <v>5.7228000000000003</v>
      </c>
      <c r="U34" s="33">
        <f>S34+T34</f>
        <v>18.447600000000001</v>
      </c>
      <c r="Z34" s="15"/>
      <c r="AA34" s="15"/>
      <c r="AB34" s="15"/>
    </row>
    <row r="35" spans="2:34" ht="25.5" customHeight="1" x14ac:dyDescent="0.2">
      <c r="B35" s="34" t="s">
        <v>17</v>
      </c>
      <c r="C35" s="17"/>
      <c r="D35" s="17"/>
      <c r="E35" s="17"/>
      <c r="F35" s="17"/>
      <c r="G35" s="17"/>
      <c r="H35" s="17"/>
      <c r="I35" s="17"/>
      <c r="J35" s="89" t="s">
        <v>18</v>
      </c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</row>
    <row r="36" spans="2:34" x14ac:dyDescent="0.2">
      <c r="U36" s="9"/>
    </row>
    <row r="37" spans="2:34" ht="14.25" customHeight="1" x14ac:dyDescent="0.2">
      <c r="B37" s="23" t="s">
        <v>49</v>
      </c>
      <c r="C37" s="24"/>
      <c r="D37" s="24"/>
      <c r="E37" s="24"/>
      <c r="F37" s="24"/>
      <c r="G37" s="24"/>
      <c r="H37" s="24"/>
      <c r="I37" s="24"/>
    </row>
    <row r="38" spans="2:34" s="3" customFormat="1" ht="23.25" customHeight="1" x14ac:dyDescent="0.2">
      <c r="B38" s="59" t="str">
        <f>B28</f>
        <v>1 aprile - 30 giugno 2023</v>
      </c>
      <c r="C38" s="111" t="s">
        <v>38</v>
      </c>
      <c r="D38" s="112"/>
      <c r="E38" s="113"/>
      <c r="F38" s="66" t="s">
        <v>39</v>
      </c>
      <c r="G38" s="66" t="s">
        <v>40</v>
      </c>
      <c r="H38" s="66" t="s">
        <v>44</v>
      </c>
      <c r="I38" s="68" t="s">
        <v>41</v>
      </c>
      <c r="J38" s="114" t="s">
        <v>10</v>
      </c>
      <c r="K38" s="115"/>
      <c r="L38" s="116"/>
      <c r="M38" s="117" t="s">
        <v>14</v>
      </c>
      <c r="N38" s="117" t="s">
        <v>15</v>
      </c>
      <c r="O38" s="117" t="s">
        <v>16</v>
      </c>
      <c r="P38" s="119" t="s">
        <v>0</v>
      </c>
      <c r="Q38" s="119" t="s">
        <v>1</v>
      </c>
      <c r="R38" s="91" t="s">
        <v>11</v>
      </c>
      <c r="S38" s="93" t="s">
        <v>27</v>
      </c>
      <c r="T38" s="93" t="s">
        <v>28</v>
      </c>
      <c r="U38" s="91" t="s">
        <v>12</v>
      </c>
    </row>
    <row r="39" spans="2:34" s="3" customFormat="1" ht="14.25" customHeight="1" x14ac:dyDescent="0.2">
      <c r="B39" s="25" t="s">
        <v>19</v>
      </c>
      <c r="C39" s="7" t="s">
        <v>2</v>
      </c>
      <c r="D39" s="7" t="s">
        <v>3</v>
      </c>
      <c r="E39" s="7" t="s">
        <v>4</v>
      </c>
      <c r="F39" s="26"/>
      <c r="G39" s="26"/>
      <c r="H39" s="26"/>
      <c r="I39" s="26"/>
      <c r="J39" s="27" t="s">
        <v>2</v>
      </c>
      <c r="K39" s="28" t="s">
        <v>3</v>
      </c>
      <c r="L39" s="29" t="s">
        <v>4</v>
      </c>
      <c r="M39" s="118"/>
      <c r="N39" s="118"/>
      <c r="O39" s="118"/>
      <c r="P39" s="120"/>
      <c r="Q39" s="120"/>
      <c r="R39" s="92"/>
      <c r="S39" s="94"/>
      <c r="T39" s="94"/>
      <c r="U39" s="92"/>
    </row>
    <row r="40" spans="2:34" s="6" customFormat="1" ht="14.25" customHeight="1" x14ac:dyDescent="0.2">
      <c r="B40" s="57" t="str">
        <f>B30</f>
        <v>aprile 2023</v>
      </c>
      <c r="C40" s="10">
        <f>IF(C30=0,"",C30)</f>
        <v>0.1490995</v>
      </c>
      <c r="D40" s="10">
        <f t="shared" ref="D40:E40" si="13">IF(D30=0,"",D30)</f>
        <v>0.16725280000000001</v>
      </c>
      <c r="E40" s="10">
        <f t="shared" si="13"/>
        <v>0.1390422</v>
      </c>
      <c r="F40" s="67">
        <f t="shared" ref="F40:G40" si="14">F30</f>
        <v>1.04247E-2</v>
      </c>
      <c r="G40" s="98">
        <f t="shared" si="14"/>
        <v>4.4999999999999999E-4</v>
      </c>
      <c r="H40" s="72">
        <f t="shared" ref="H40:I40" si="15">H30</f>
        <v>8.4799999999999997E-3</v>
      </c>
      <c r="I40" s="99" t="str">
        <f t="shared" si="15"/>
        <v>-</v>
      </c>
      <c r="J40" s="69">
        <f>C40+$F40+$G$40+$H40</f>
        <v>0.1684542</v>
      </c>
      <c r="K40" s="69">
        <f>D40+$F40+$G$40+$H40</f>
        <v>0.18660750000000001</v>
      </c>
      <c r="L40" s="69">
        <f>E40+$F40+$G$40+$H40</f>
        <v>0.15839690000000001</v>
      </c>
      <c r="M40" s="121">
        <v>5.9999999999999995E-4</v>
      </c>
      <c r="N40" s="121">
        <v>8.4799999999999997E-3</v>
      </c>
      <c r="O40" s="104" t="s">
        <v>13</v>
      </c>
      <c r="P40" s="107">
        <v>9.5E-4</v>
      </c>
      <c r="Q40" s="107">
        <v>0</v>
      </c>
      <c r="R40" s="95">
        <f>M40+N40+P40+Q40</f>
        <v>1.0029999999999999E-2</v>
      </c>
      <c r="S40" s="74">
        <v>3.6325000000000003E-2</v>
      </c>
      <c r="T40" s="77">
        <v>2.1090000000000002E-3</v>
      </c>
      <c r="U40" s="80">
        <f>S40+T40</f>
        <v>3.8434000000000003E-2</v>
      </c>
      <c r="V40" s="3"/>
      <c r="W40" s="3"/>
      <c r="X40" s="3"/>
      <c r="Y40" s="3"/>
      <c r="Z40" s="16"/>
      <c r="AA40" s="16"/>
      <c r="AB40" s="16"/>
      <c r="AC40" s="3"/>
      <c r="AD40" s="3"/>
      <c r="AE40" s="3"/>
      <c r="AF40" s="3"/>
      <c r="AG40" s="3"/>
      <c r="AH40" s="3"/>
    </row>
    <row r="41" spans="2:34" s="3" customFormat="1" ht="14.25" customHeight="1" x14ac:dyDescent="0.2">
      <c r="B41" s="57" t="str">
        <f>B31</f>
        <v>maggio 2023</v>
      </c>
      <c r="C41" s="10">
        <f t="shared" ref="C41:E41" si="16">IF(C31=0,"",C31)</f>
        <v>0.1209846</v>
      </c>
      <c r="D41" s="10">
        <f t="shared" si="16"/>
        <v>0.1317932</v>
      </c>
      <c r="E41" s="10">
        <f t="shared" si="16"/>
        <v>0.1046265</v>
      </c>
      <c r="F41" s="67">
        <f t="shared" ref="F41:G41" si="17">F31</f>
        <v>1.04247E-2</v>
      </c>
      <c r="G41" s="99">
        <f t="shared" si="17"/>
        <v>0</v>
      </c>
      <c r="H41" s="72"/>
      <c r="I41" s="99">
        <f t="shared" ref="I41" si="18">I31</f>
        <v>0</v>
      </c>
      <c r="J41" s="69">
        <f t="shared" ref="J41:L41" si="19">IF(J31&gt;0,J31,"")</f>
        <v>0.1403393</v>
      </c>
      <c r="K41" s="69">
        <f t="shared" si="19"/>
        <v>0.1511479</v>
      </c>
      <c r="L41" s="69">
        <f t="shared" si="19"/>
        <v>0.1239812</v>
      </c>
      <c r="M41" s="122"/>
      <c r="N41" s="122"/>
      <c r="O41" s="105"/>
      <c r="P41" s="108"/>
      <c r="Q41" s="108"/>
      <c r="R41" s="96"/>
      <c r="S41" s="75"/>
      <c r="T41" s="78"/>
      <c r="U41" s="81"/>
      <c r="Z41" s="16"/>
      <c r="AA41" s="16"/>
      <c r="AB41" s="16"/>
    </row>
    <row r="42" spans="2:34" s="3" customFormat="1" ht="14.25" customHeight="1" x14ac:dyDescent="0.2">
      <c r="B42" s="57" t="str">
        <f>B32</f>
        <v>giugno 2023</v>
      </c>
      <c r="C42" s="10">
        <f t="shared" ref="C42:E42" si="20">IF(C32=0,"",C32)</f>
        <v>0.11902220000000002</v>
      </c>
      <c r="D42" s="10">
        <f t="shared" si="20"/>
        <v>0.1297604</v>
      </c>
      <c r="E42" s="10">
        <f t="shared" si="20"/>
        <v>0.10626990000000001</v>
      </c>
      <c r="F42" s="67">
        <f t="shared" ref="F42:G42" si="21">F32</f>
        <v>1.3447500000000003E-2</v>
      </c>
      <c r="G42" s="100">
        <f t="shared" si="21"/>
        <v>0</v>
      </c>
      <c r="H42" s="73"/>
      <c r="I42" s="100">
        <f t="shared" ref="I42" si="22">I32</f>
        <v>0</v>
      </c>
      <c r="J42" s="69">
        <f t="shared" ref="J42:L42" si="23">IF(J32&gt;0,J32,"")</f>
        <v>0.14139970000000002</v>
      </c>
      <c r="K42" s="69">
        <f t="shared" si="23"/>
        <v>0.15213789999999999</v>
      </c>
      <c r="L42" s="69">
        <f t="shared" si="23"/>
        <v>0.12864740000000002</v>
      </c>
      <c r="M42" s="123"/>
      <c r="N42" s="123"/>
      <c r="O42" s="106"/>
      <c r="P42" s="109"/>
      <c r="Q42" s="109"/>
      <c r="R42" s="97"/>
      <c r="S42" s="76"/>
      <c r="T42" s="79"/>
      <c r="U42" s="82"/>
      <c r="Z42" s="16"/>
      <c r="AA42" s="16"/>
      <c r="AB42" s="16"/>
    </row>
    <row r="43" spans="2:34" s="3" customFormat="1" ht="14.25" customHeight="1" x14ac:dyDescent="0.2">
      <c r="B43" s="30" t="s">
        <v>20</v>
      </c>
      <c r="C43" s="12" t="str">
        <f t="shared" ref="C43:I44" si="24">C33</f>
        <v xml:space="preserve">- </v>
      </c>
      <c r="D43" s="12" t="str">
        <f t="shared" si="24"/>
        <v xml:space="preserve">- </v>
      </c>
      <c r="E43" s="12" t="str">
        <f t="shared" si="24"/>
        <v xml:space="preserve">- </v>
      </c>
      <c r="F43" s="12" t="str">
        <f t="shared" si="24"/>
        <v xml:space="preserve">- </v>
      </c>
      <c r="G43" s="31" t="str">
        <f t="shared" si="24"/>
        <v xml:space="preserve">- </v>
      </c>
      <c r="H43" s="12" t="str">
        <f t="shared" si="24"/>
        <v xml:space="preserve">- </v>
      </c>
      <c r="I43" s="12">
        <f t="shared" si="24"/>
        <v>28.022400000000001</v>
      </c>
      <c r="J43" s="83">
        <f>I43</f>
        <v>28.022400000000001</v>
      </c>
      <c r="K43" s="84"/>
      <c r="L43" s="85"/>
      <c r="M43" s="61">
        <v>4.6057999999999995</v>
      </c>
      <c r="N43" s="13" t="s">
        <v>13</v>
      </c>
      <c r="O43" s="61">
        <v>20.461199999999998</v>
      </c>
      <c r="P43" s="12" t="s">
        <v>13</v>
      </c>
      <c r="Q43" s="64">
        <v>0</v>
      </c>
      <c r="R43" s="33">
        <f>M43+O43+Q43</f>
        <v>25.066999999999997</v>
      </c>
      <c r="S43" s="35">
        <v>11.714399999999999</v>
      </c>
      <c r="T43" s="35">
        <v>5.2679999999999998</v>
      </c>
      <c r="U43" s="33">
        <f>S43+T43</f>
        <v>16.982399999999998</v>
      </c>
      <c r="Z43" s="16"/>
      <c r="AA43" s="16"/>
      <c r="AB43" s="16"/>
    </row>
    <row r="44" spans="2:34" s="3" customFormat="1" ht="14.25" customHeight="1" x14ac:dyDescent="0.2">
      <c r="B44" s="30" t="s">
        <v>21</v>
      </c>
      <c r="C44" s="12" t="str">
        <f t="shared" ref="C44:G44" si="25">C34</f>
        <v xml:space="preserve">- </v>
      </c>
      <c r="D44" s="12" t="str">
        <f t="shared" si="25"/>
        <v xml:space="preserve">- </v>
      </c>
      <c r="E44" s="12" t="str">
        <f t="shared" si="25"/>
        <v xml:space="preserve">- </v>
      </c>
      <c r="F44" s="12" t="str">
        <f t="shared" si="25"/>
        <v xml:space="preserve">- </v>
      </c>
      <c r="G44" s="12" t="str">
        <f t="shared" si="25"/>
        <v xml:space="preserve">- </v>
      </c>
      <c r="H44" s="12" t="str">
        <f t="shared" si="24"/>
        <v xml:space="preserve">- </v>
      </c>
      <c r="I44" s="12" t="str">
        <f t="shared" si="24"/>
        <v xml:space="preserve">- </v>
      </c>
      <c r="J44" s="86" t="s">
        <v>13</v>
      </c>
      <c r="K44" s="87"/>
      <c r="L44" s="88"/>
      <c r="M44" s="61">
        <v>30.271799999999999</v>
      </c>
      <c r="N44" s="13" t="s">
        <v>13</v>
      </c>
      <c r="O44" s="12" t="s">
        <v>13</v>
      </c>
      <c r="P44" s="12" t="s">
        <v>13</v>
      </c>
      <c r="Q44" s="12" t="s">
        <v>13</v>
      </c>
      <c r="R44" s="33">
        <f>M44</f>
        <v>30.271799999999999</v>
      </c>
      <c r="S44" s="12">
        <v>14.1456</v>
      </c>
      <c r="T44" s="12">
        <v>6.3612000000000002</v>
      </c>
      <c r="U44" s="33">
        <f>S44+T44</f>
        <v>20.506799999999998</v>
      </c>
      <c r="Z44" s="16"/>
      <c r="AA44" s="16"/>
      <c r="AB44" s="16"/>
    </row>
    <row r="45" spans="2:34" ht="25.5" customHeight="1" x14ac:dyDescent="0.2">
      <c r="B45" s="34" t="s">
        <v>17</v>
      </c>
      <c r="C45" s="17"/>
      <c r="D45" s="17"/>
      <c r="E45" s="17"/>
      <c r="F45" s="17"/>
      <c r="G45" s="17"/>
      <c r="H45" s="17"/>
      <c r="I45" s="17"/>
      <c r="J45" s="89" t="s">
        <v>18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90"/>
    </row>
    <row r="47" spans="2:34" ht="14.25" customHeight="1" x14ac:dyDescent="0.2">
      <c r="B47" s="23" t="s">
        <v>50</v>
      </c>
      <c r="C47" s="24"/>
      <c r="D47" s="24"/>
      <c r="E47" s="24"/>
      <c r="F47" s="24"/>
      <c r="G47" s="24"/>
      <c r="H47" s="24"/>
      <c r="I47" s="24"/>
    </row>
    <row r="48" spans="2:34" s="3" customFormat="1" ht="23.25" customHeight="1" x14ac:dyDescent="0.2">
      <c r="B48" s="59" t="str">
        <f>B38</f>
        <v>1 aprile - 30 giugno 2023</v>
      </c>
      <c r="C48" s="111" t="s">
        <v>38</v>
      </c>
      <c r="D48" s="112"/>
      <c r="E48" s="113"/>
      <c r="F48" s="66" t="s">
        <v>39</v>
      </c>
      <c r="G48" s="66" t="s">
        <v>40</v>
      </c>
      <c r="H48" s="66" t="s">
        <v>44</v>
      </c>
      <c r="I48" s="68" t="s">
        <v>41</v>
      </c>
      <c r="J48" s="114" t="s">
        <v>10</v>
      </c>
      <c r="K48" s="115"/>
      <c r="L48" s="116"/>
      <c r="M48" s="117" t="s">
        <v>14</v>
      </c>
      <c r="N48" s="117" t="s">
        <v>15</v>
      </c>
      <c r="O48" s="117" t="s">
        <v>16</v>
      </c>
      <c r="P48" s="119" t="s">
        <v>0</v>
      </c>
      <c r="Q48" s="119" t="s">
        <v>1</v>
      </c>
      <c r="R48" s="91" t="s">
        <v>11</v>
      </c>
      <c r="S48" s="93" t="s">
        <v>27</v>
      </c>
      <c r="T48" s="93" t="s">
        <v>28</v>
      </c>
      <c r="U48" s="91" t="s">
        <v>12</v>
      </c>
    </row>
    <row r="49" spans="2:34" s="3" customFormat="1" ht="14.25" customHeight="1" x14ac:dyDescent="0.2">
      <c r="B49" s="25" t="s">
        <v>19</v>
      </c>
      <c r="C49" s="7" t="s">
        <v>2</v>
      </c>
      <c r="D49" s="7" t="s">
        <v>3</v>
      </c>
      <c r="E49" s="7" t="s">
        <v>4</v>
      </c>
      <c r="F49" s="36"/>
      <c r="G49" s="36"/>
      <c r="H49" s="36"/>
      <c r="I49" s="36"/>
      <c r="J49" s="27" t="s">
        <v>2</v>
      </c>
      <c r="K49" s="28" t="s">
        <v>3</v>
      </c>
      <c r="L49" s="29" t="s">
        <v>4</v>
      </c>
      <c r="M49" s="118"/>
      <c r="N49" s="118"/>
      <c r="O49" s="118"/>
      <c r="P49" s="120"/>
      <c r="Q49" s="120"/>
      <c r="R49" s="92"/>
      <c r="S49" s="94"/>
      <c r="T49" s="94"/>
      <c r="U49" s="92"/>
    </row>
    <row r="50" spans="2:34" s="6" customFormat="1" ht="14.25" customHeight="1" x14ac:dyDescent="0.2">
      <c r="B50" s="57" t="str">
        <f>B40</f>
        <v>aprile 2023</v>
      </c>
      <c r="C50" s="10">
        <f>IF(C40=0,"",C40)</f>
        <v>0.1490995</v>
      </c>
      <c r="D50" s="10">
        <f t="shared" ref="D50:E50" si="26">IF(D40=0,"",D40)</f>
        <v>0.16725280000000001</v>
      </c>
      <c r="E50" s="10">
        <f t="shared" si="26"/>
        <v>0.1390422</v>
      </c>
      <c r="F50" s="67">
        <f t="shared" ref="F50:G50" si="27">F40</f>
        <v>1.04247E-2</v>
      </c>
      <c r="G50" s="98">
        <f t="shared" si="27"/>
        <v>4.4999999999999999E-4</v>
      </c>
      <c r="H50" s="72">
        <f t="shared" ref="H50:I50" si="28">H40</f>
        <v>8.4799999999999997E-3</v>
      </c>
      <c r="I50" s="99" t="str">
        <f t="shared" si="28"/>
        <v>-</v>
      </c>
      <c r="J50" s="69">
        <f>C50+$F50+$G$50+$H50</f>
        <v>0.1684542</v>
      </c>
      <c r="K50" s="69">
        <f>D50+$F50+$G$50+$H50</f>
        <v>0.18660750000000001</v>
      </c>
      <c r="L50" s="69">
        <f>E50+$F50+$G$50+$H50</f>
        <v>0.15839690000000001</v>
      </c>
      <c r="M50" s="101">
        <v>5.9999999999999995E-4</v>
      </c>
      <c r="N50" s="101">
        <v>8.4799999999999997E-3</v>
      </c>
      <c r="O50" s="104" t="s">
        <v>13</v>
      </c>
      <c r="P50" s="107">
        <v>9.5E-4</v>
      </c>
      <c r="Q50" s="107">
        <v>0</v>
      </c>
      <c r="R50" s="95">
        <f>M50+N50+P50+Q50</f>
        <v>1.0029999999999999E-2</v>
      </c>
      <c r="S50" s="74">
        <v>3.6325000000000003E-2</v>
      </c>
      <c r="T50" s="77">
        <v>2.1090000000000002E-3</v>
      </c>
      <c r="U50" s="80">
        <f>S50+T50</f>
        <v>3.8434000000000003E-2</v>
      </c>
      <c r="V50" s="3"/>
      <c r="W50" s="3"/>
      <c r="X50" s="3"/>
      <c r="Y50" s="3"/>
      <c r="Z50" s="16"/>
      <c r="AA50" s="16"/>
      <c r="AB50" s="16"/>
      <c r="AC50" s="3"/>
      <c r="AD50" s="3"/>
      <c r="AE50" s="3"/>
      <c r="AF50" s="3"/>
      <c r="AG50" s="3"/>
      <c r="AH50" s="3"/>
    </row>
    <row r="51" spans="2:34" s="3" customFormat="1" ht="14.25" customHeight="1" x14ac:dyDescent="0.2">
      <c r="B51" s="57" t="str">
        <f>B41</f>
        <v>maggio 2023</v>
      </c>
      <c r="C51" s="10">
        <f t="shared" ref="C51:E51" si="29">IF(C41=0,"",C41)</f>
        <v>0.1209846</v>
      </c>
      <c r="D51" s="10">
        <f t="shared" si="29"/>
        <v>0.1317932</v>
      </c>
      <c r="E51" s="10">
        <f t="shared" si="29"/>
        <v>0.1046265</v>
      </c>
      <c r="F51" s="67">
        <f t="shared" ref="F51:G51" si="30">F41</f>
        <v>1.04247E-2</v>
      </c>
      <c r="G51" s="99">
        <f t="shared" si="30"/>
        <v>0</v>
      </c>
      <c r="H51" s="72"/>
      <c r="I51" s="99">
        <f t="shared" ref="I51" si="31">I41</f>
        <v>0</v>
      </c>
      <c r="J51" s="69">
        <f t="shared" ref="J51:L51" si="32">IF(J41&gt;0,J41,"")</f>
        <v>0.1403393</v>
      </c>
      <c r="K51" s="69">
        <f t="shared" si="32"/>
        <v>0.1511479</v>
      </c>
      <c r="L51" s="69">
        <f t="shared" si="32"/>
        <v>0.1239812</v>
      </c>
      <c r="M51" s="102"/>
      <c r="N51" s="102"/>
      <c r="O51" s="105"/>
      <c r="P51" s="108"/>
      <c r="Q51" s="108"/>
      <c r="R51" s="96"/>
      <c r="S51" s="75"/>
      <c r="T51" s="78"/>
      <c r="U51" s="81"/>
      <c r="Z51" s="16"/>
      <c r="AA51" s="16"/>
      <c r="AB51" s="16"/>
    </row>
    <row r="52" spans="2:34" s="3" customFormat="1" ht="14.25" customHeight="1" x14ac:dyDescent="0.2">
      <c r="B52" s="57" t="str">
        <f>B42</f>
        <v>giugno 2023</v>
      </c>
      <c r="C52" s="10">
        <f t="shared" ref="C52:E52" si="33">IF(C42=0,"",C42)</f>
        <v>0.11902220000000002</v>
      </c>
      <c r="D52" s="10">
        <f t="shared" si="33"/>
        <v>0.1297604</v>
      </c>
      <c r="E52" s="10">
        <f t="shared" si="33"/>
        <v>0.10626990000000001</v>
      </c>
      <c r="F52" s="67">
        <f t="shared" ref="F52:G52" si="34">F42</f>
        <v>1.3447500000000003E-2</v>
      </c>
      <c r="G52" s="100">
        <f t="shared" si="34"/>
        <v>0</v>
      </c>
      <c r="H52" s="73"/>
      <c r="I52" s="100">
        <f t="shared" ref="I52" si="35">I42</f>
        <v>0</v>
      </c>
      <c r="J52" s="69">
        <f t="shared" ref="J52:L52" si="36">IF(J42&gt;0,J42,"")</f>
        <v>0.14139970000000002</v>
      </c>
      <c r="K52" s="69">
        <f t="shared" si="36"/>
        <v>0.15213789999999999</v>
      </c>
      <c r="L52" s="69">
        <f t="shared" si="36"/>
        <v>0.12864740000000002</v>
      </c>
      <c r="M52" s="103"/>
      <c r="N52" s="103"/>
      <c r="O52" s="106"/>
      <c r="P52" s="109"/>
      <c r="Q52" s="109"/>
      <c r="R52" s="97"/>
      <c r="S52" s="76"/>
      <c r="T52" s="79"/>
      <c r="U52" s="82"/>
      <c r="Z52" s="16"/>
      <c r="AA52" s="16"/>
      <c r="AB52" s="16"/>
    </row>
    <row r="53" spans="2:34" s="3" customFormat="1" ht="14.25" customHeight="1" x14ac:dyDescent="0.2">
      <c r="B53" s="30" t="s">
        <v>20</v>
      </c>
      <c r="C53" s="12" t="str">
        <f t="shared" ref="C53:I54" si="37">C43</f>
        <v xml:space="preserve">- </v>
      </c>
      <c r="D53" s="12" t="str">
        <f t="shared" si="37"/>
        <v xml:space="preserve">- </v>
      </c>
      <c r="E53" s="12" t="str">
        <f t="shared" si="37"/>
        <v xml:space="preserve">- </v>
      </c>
      <c r="F53" s="12" t="str">
        <f t="shared" si="37"/>
        <v xml:space="preserve">- </v>
      </c>
      <c r="G53" s="31" t="str">
        <f t="shared" si="37"/>
        <v xml:space="preserve">- </v>
      </c>
      <c r="H53" s="12" t="str">
        <f t="shared" si="37"/>
        <v xml:space="preserve">- </v>
      </c>
      <c r="I53" s="12">
        <f t="shared" si="37"/>
        <v>28.022400000000001</v>
      </c>
      <c r="J53" s="83">
        <f>I53</f>
        <v>28.022400000000001</v>
      </c>
      <c r="K53" s="84"/>
      <c r="L53" s="85"/>
      <c r="M53" s="65">
        <v>5.0663999999999998</v>
      </c>
      <c r="N53" s="13" t="s">
        <v>13</v>
      </c>
      <c r="O53" s="65">
        <v>20.461199999999998</v>
      </c>
      <c r="P53" s="12" t="s">
        <v>13</v>
      </c>
      <c r="Q53" s="64">
        <v>0</v>
      </c>
      <c r="R53" s="33">
        <f>M53+O53+Q53</f>
        <v>25.5276</v>
      </c>
      <c r="S53" s="35">
        <v>11.9292</v>
      </c>
      <c r="T53" s="35">
        <v>5.3639999999999999</v>
      </c>
      <c r="U53" s="33">
        <f>S53+T53</f>
        <v>17.293199999999999</v>
      </c>
      <c r="Z53" s="16"/>
      <c r="AA53" s="16"/>
      <c r="AB53" s="16"/>
    </row>
    <row r="54" spans="2:34" s="3" customFormat="1" ht="14.25" customHeight="1" x14ac:dyDescent="0.2">
      <c r="B54" s="30" t="s">
        <v>21</v>
      </c>
      <c r="C54" s="12" t="str">
        <f t="shared" ref="C54:G54" si="38">C44</f>
        <v xml:space="preserve">- </v>
      </c>
      <c r="D54" s="12" t="str">
        <f t="shared" si="38"/>
        <v xml:space="preserve">- </v>
      </c>
      <c r="E54" s="12" t="str">
        <f t="shared" si="38"/>
        <v xml:space="preserve">- </v>
      </c>
      <c r="F54" s="12" t="str">
        <f t="shared" si="38"/>
        <v xml:space="preserve">- </v>
      </c>
      <c r="G54" s="12" t="str">
        <f t="shared" si="38"/>
        <v xml:space="preserve">- </v>
      </c>
      <c r="H54" s="12" t="str">
        <f t="shared" si="37"/>
        <v xml:space="preserve">- </v>
      </c>
      <c r="I54" s="12" t="str">
        <f t="shared" si="37"/>
        <v xml:space="preserve">- </v>
      </c>
      <c r="J54" s="86" t="s">
        <v>13</v>
      </c>
      <c r="K54" s="87"/>
      <c r="L54" s="88"/>
      <c r="M54" s="65">
        <v>30.271799999999999</v>
      </c>
      <c r="N54" s="13" t="s">
        <v>13</v>
      </c>
      <c r="O54" s="12" t="s">
        <v>13</v>
      </c>
      <c r="P54" s="12" t="s">
        <v>13</v>
      </c>
      <c r="Q54" s="12" t="s">
        <v>13</v>
      </c>
      <c r="R54" s="33">
        <f>M54</f>
        <v>30.271799999999999</v>
      </c>
      <c r="S54" s="12">
        <v>14.1456</v>
      </c>
      <c r="T54" s="12">
        <v>6.3612000000000002</v>
      </c>
      <c r="U54" s="33">
        <f>S54+T54</f>
        <v>20.506799999999998</v>
      </c>
      <c r="Z54" s="16"/>
      <c r="AA54" s="16"/>
      <c r="AB54" s="16"/>
    </row>
    <row r="55" spans="2:34" ht="25.5" customHeight="1" x14ac:dyDescent="0.2">
      <c r="B55" s="34" t="s">
        <v>17</v>
      </c>
      <c r="C55" s="17"/>
      <c r="D55" s="17"/>
      <c r="E55" s="17"/>
      <c r="F55" s="17"/>
      <c r="G55" s="17"/>
      <c r="H55" s="17"/>
      <c r="I55" s="17"/>
      <c r="J55" s="89" t="s">
        <v>18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90"/>
    </row>
    <row r="57" spans="2:34" ht="14.25" customHeight="1" x14ac:dyDescent="0.2">
      <c r="B57" s="23" t="s">
        <v>51</v>
      </c>
    </row>
    <row r="58" spans="2:34" s="3" customFormat="1" ht="23.25" customHeight="1" x14ac:dyDescent="0.2">
      <c r="B58" s="59" t="str">
        <f>B48</f>
        <v>1 aprile - 30 giugno 2023</v>
      </c>
      <c r="C58" s="111" t="s">
        <v>38</v>
      </c>
      <c r="D58" s="112"/>
      <c r="E58" s="113"/>
      <c r="F58" s="66" t="s">
        <v>39</v>
      </c>
      <c r="G58" s="66" t="s">
        <v>40</v>
      </c>
      <c r="H58" s="66" t="s">
        <v>44</v>
      </c>
      <c r="I58" s="68" t="s">
        <v>41</v>
      </c>
      <c r="J58" s="114" t="s">
        <v>10</v>
      </c>
      <c r="K58" s="115"/>
      <c r="L58" s="116"/>
      <c r="M58" s="117" t="s">
        <v>14</v>
      </c>
      <c r="N58" s="117" t="s">
        <v>15</v>
      </c>
      <c r="O58" s="117" t="s">
        <v>16</v>
      </c>
      <c r="P58" s="119" t="s">
        <v>0</v>
      </c>
      <c r="Q58" s="119" t="s">
        <v>1</v>
      </c>
      <c r="R58" s="91" t="s">
        <v>11</v>
      </c>
      <c r="S58" s="93" t="s">
        <v>27</v>
      </c>
      <c r="T58" s="93" t="s">
        <v>28</v>
      </c>
      <c r="U58" s="91" t="s">
        <v>12</v>
      </c>
    </row>
    <row r="59" spans="2:34" s="3" customFormat="1" ht="14.25" customHeight="1" x14ac:dyDescent="0.2">
      <c r="B59" s="25" t="s">
        <v>19</v>
      </c>
      <c r="C59" s="7" t="s">
        <v>2</v>
      </c>
      <c r="D59" s="7" t="s">
        <v>3</v>
      </c>
      <c r="E59" s="7" t="s">
        <v>4</v>
      </c>
      <c r="F59" s="26"/>
      <c r="G59" s="26"/>
      <c r="H59" s="26"/>
      <c r="I59" s="26"/>
      <c r="J59" s="27" t="s">
        <v>2</v>
      </c>
      <c r="K59" s="28" t="s">
        <v>3</v>
      </c>
      <c r="L59" s="29" t="s">
        <v>4</v>
      </c>
      <c r="M59" s="118"/>
      <c r="N59" s="118"/>
      <c r="O59" s="118"/>
      <c r="P59" s="120"/>
      <c r="Q59" s="120"/>
      <c r="R59" s="92"/>
      <c r="S59" s="94"/>
      <c r="T59" s="94"/>
      <c r="U59" s="92"/>
    </row>
    <row r="60" spans="2:34" s="6" customFormat="1" ht="14.25" customHeight="1" x14ac:dyDescent="0.2">
      <c r="B60" s="57" t="str">
        <f>B50</f>
        <v>aprile 2023</v>
      </c>
      <c r="C60" s="10">
        <f>IF(C50=0,"",C50)</f>
        <v>0.1490995</v>
      </c>
      <c r="D60" s="10">
        <f t="shared" ref="D60:E60" si="39">IF(D50=0,"",D50)</f>
        <v>0.16725280000000001</v>
      </c>
      <c r="E60" s="10">
        <f t="shared" si="39"/>
        <v>0.1390422</v>
      </c>
      <c r="F60" s="67">
        <f t="shared" ref="F60:G60" si="40">F50</f>
        <v>1.04247E-2</v>
      </c>
      <c r="G60" s="98">
        <f t="shared" si="40"/>
        <v>4.4999999999999999E-4</v>
      </c>
      <c r="H60" s="72">
        <f t="shared" ref="H60:I60" si="41">H50</f>
        <v>8.4799999999999997E-3</v>
      </c>
      <c r="I60" s="99" t="str">
        <f t="shared" si="41"/>
        <v>-</v>
      </c>
      <c r="J60" s="69">
        <f>C60+$F60+$G$60+$H60</f>
        <v>0.1684542</v>
      </c>
      <c r="K60" s="69">
        <f>D60+$F60+$G$60+$H60</f>
        <v>0.18660750000000001</v>
      </c>
      <c r="L60" s="69">
        <f>E60+$F60+$G$60+$H60</f>
        <v>0.15839690000000001</v>
      </c>
      <c r="M60" s="101">
        <v>5.9999999999999995E-4</v>
      </c>
      <c r="N60" s="101">
        <v>8.4799999999999997E-3</v>
      </c>
      <c r="O60" s="104" t="s">
        <v>13</v>
      </c>
      <c r="P60" s="107">
        <v>9.5E-4</v>
      </c>
      <c r="Q60" s="107">
        <v>0</v>
      </c>
      <c r="R60" s="95">
        <f>M60+N60+P60+Q60</f>
        <v>1.0029999999999999E-2</v>
      </c>
      <c r="S60" s="74">
        <v>3.6325000000000003E-2</v>
      </c>
      <c r="T60" s="77">
        <v>2.1090000000000002E-3</v>
      </c>
      <c r="U60" s="80">
        <f>S60+T60</f>
        <v>3.8434000000000003E-2</v>
      </c>
      <c r="V60" s="3"/>
      <c r="W60" s="3"/>
      <c r="X60" s="3"/>
      <c r="Y60" s="3"/>
      <c r="Z60" s="16"/>
      <c r="AA60" s="16"/>
      <c r="AB60" s="16"/>
      <c r="AC60" s="3"/>
      <c r="AD60" s="3"/>
      <c r="AE60" s="3"/>
      <c r="AF60" s="3"/>
      <c r="AG60" s="3"/>
      <c r="AH60" s="3"/>
    </row>
    <row r="61" spans="2:34" s="3" customFormat="1" ht="14.25" customHeight="1" x14ac:dyDescent="0.2">
      <c r="B61" s="57" t="str">
        <f>B51</f>
        <v>maggio 2023</v>
      </c>
      <c r="C61" s="10">
        <f t="shared" ref="C61:E61" si="42">IF(C51=0,"",C51)</f>
        <v>0.1209846</v>
      </c>
      <c r="D61" s="10">
        <f t="shared" si="42"/>
        <v>0.1317932</v>
      </c>
      <c r="E61" s="10">
        <f t="shared" si="42"/>
        <v>0.1046265</v>
      </c>
      <c r="F61" s="67">
        <f t="shared" ref="F61:G61" si="43">F51</f>
        <v>1.04247E-2</v>
      </c>
      <c r="G61" s="99">
        <f t="shared" si="43"/>
        <v>0</v>
      </c>
      <c r="H61" s="72"/>
      <c r="I61" s="99">
        <f t="shared" ref="I61" si="44">I51</f>
        <v>0</v>
      </c>
      <c r="J61" s="69">
        <f t="shared" ref="J61:L61" si="45">IF(J51&gt;0,J51,"")</f>
        <v>0.1403393</v>
      </c>
      <c r="K61" s="69">
        <f t="shared" si="45"/>
        <v>0.1511479</v>
      </c>
      <c r="L61" s="69">
        <f t="shared" si="45"/>
        <v>0.1239812</v>
      </c>
      <c r="M61" s="102"/>
      <c r="N61" s="102"/>
      <c r="O61" s="105"/>
      <c r="P61" s="108"/>
      <c r="Q61" s="108"/>
      <c r="R61" s="96"/>
      <c r="S61" s="75"/>
      <c r="T61" s="78"/>
      <c r="U61" s="81"/>
      <c r="Z61" s="16"/>
      <c r="AA61" s="16"/>
      <c r="AB61" s="16"/>
    </row>
    <row r="62" spans="2:34" s="3" customFormat="1" ht="14.25" customHeight="1" x14ac:dyDescent="0.2">
      <c r="B62" s="57" t="str">
        <f>B52</f>
        <v>giugno 2023</v>
      </c>
      <c r="C62" s="10">
        <f t="shared" ref="C62:E62" si="46">IF(C52=0,"",C52)</f>
        <v>0.11902220000000002</v>
      </c>
      <c r="D62" s="10">
        <f t="shared" si="46"/>
        <v>0.1297604</v>
      </c>
      <c r="E62" s="10">
        <f t="shared" si="46"/>
        <v>0.10626990000000001</v>
      </c>
      <c r="F62" s="67">
        <f t="shared" ref="F62:G62" si="47">F52</f>
        <v>1.3447500000000003E-2</v>
      </c>
      <c r="G62" s="100">
        <f t="shared" si="47"/>
        <v>0</v>
      </c>
      <c r="H62" s="73"/>
      <c r="I62" s="100">
        <f t="shared" ref="I62" si="48">I52</f>
        <v>0</v>
      </c>
      <c r="J62" s="69">
        <f t="shared" ref="J62:L62" si="49">IF(J52&gt;0,J52,"")</f>
        <v>0.14139970000000002</v>
      </c>
      <c r="K62" s="69">
        <f t="shared" si="49"/>
        <v>0.15213789999999999</v>
      </c>
      <c r="L62" s="69">
        <f t="shared" si="49"/>
        <v>0.12864740000000002</v>
      </c>
      <c r="M62" s="103"/>
      <c r="N62" s="103"/>
      <c r="O62" s="106"/>
      <c r="P62" s="109"/>
      <c r="Q62" s="109"/>
      <c r="R62" s="97"/>
      <c r="S62" s="76"/>
      <c r="T62" s="79"/>
      <c r="U62" s="82"/>
      <c r="Z62" s="16"/>
      <c r="AA62" s="16"/>
      <c r="AB62" s="16"/>
    </row>
    <row r="63" spans="2:34" s="3" customFormat="1" ht="14.25" customHeight="1" x14ac:dyDescent="0.2">
      <c r="B63" s="30" t="s">
        <v>20</v>
      </c>
      <c r="C63" s="12" t="str">
        <f t="shared" ref="C63:I64" si="50">C53</f>
        <v xml:space="preserve">- </v>
      </c>
      <c r="D63" s="12" t="str">
        <f t="shared" si="50"/>
        <v xml:space="preserve">- </v>
      </c>
      <c r="E63" s="12" t="str">
        <f t="shared" si="50"/>
        <v xml:space="preserve">- </v>
      </c>
      <c r="F63" s="12" t="str">
        <f t="shared" si="50"/>
        <v xml:space="preserve">- </v>
      </c>
      <c r="G63" s="31" t="str">
        <f t="shared" si="50"/>
        <v xml:space="preserve">- </v>
      </c>
      <c r="H63" s="12" t="str">
        <f t="shared" si="50"/>
        <v xml:space="preserve">- </v>
      </c>
      <c r="I63" s="12">
        <f t="shared" si="50"/>
        <v>28.022400000000001</v>
      </c>
      <c r="J63" s="83">
        <f>I63</f>
        <v>28.022400000000001</v>
      </c>
      <c r="K63" s="84"/>
      <c r="L63" s="85"/>
      <c r="M63" s="65">
        <v>5.0663999999999998</v>
      </c>
      <c r="N63" s="13" t="s">
        <v>13</v>
      </c>
      <c r="O63" s="65">
        <v>20.461199999999998</v>
      </c>
      <c r="P63" s="12" t="s">
        <v>13</v>
      </c>
      <c r="Q63" s="64">
        <v>0</v>
      </c>
      <c r="R63" s="33">
        <f>M63+O63+Q63</f>
        <v>25.5276</v>
      </c>
      <c r="S63" s="12">
        <v>11.9292</v>
      </c>
      <c r="T63" s="12">
        <v>5.3639999999999999</v>
      </c>
      <c r="U63" s="33">
        <f>S63+T63</f>
        <v>17.293199999999999</v>
      </c>
      <c r="Z63" s="16"/>
      <c r="AA63" s="16"/>
      <c r="AB63" s="16"/>
    </row>
    <row r="64" spans="2:34" s="3" customFormat="1" ht="14.25" customHeight="1" x14ac:dyDescent="0.2">
      <c r="B64" s="30" t="s">
        <v>21</v>
      </c>
      <c r="C64" s="12" t="str">
        <f t="shared" ref="C64:G64" si="51">C54</f>
        <v xml:space="preserve">- </v>
      </c>
      <c r="D64" s="12" t="str">
        <f t="shared" si="51"/>
        <v xml:space="preserve">- </v>
      </c>
      <c r="E64" s="12" t="str">
        <f t="shared" si="51"/>
        <v xml:space="preserve">- </v>
      </c>
      <c r="F64" s="12" t="str">
        <f t="shared" si="51"/>
        <v xml:space="preserve">- </v>
      </c>
      <c r="G64" s="12" t="str">
        <f t="shared" si="51"/>
        <v xml:space="preserve">- </v>
      </c>
      <c r="H64" s="12" t="str">
        <f t="shared" si="50"/>
        <v xml:space="preserve">- </v>
      </c>
      <c r="I64" s="12" t="str">
        <f t="shared" si="50"/>
        <v xml:space="preserve">- </v>
      </c>
      <c r="J64" s="86" t="s">
        <v>13</v>
      </c>
      <c r="K64" s="87"/>
      <c r="L64" s="88"/>
      <c r="M64" s="65">
        <v>30.271799999999999</v>
      </c>
      <c r="N64" s="13" t="s">
        <v>13</v>
      </c>
      <c r="O64" s="12" t="s">
        <v>13</v>
      </c>
      <c r="P64" s="12" t="s">
        <v>13</v>
      </c>
      <c r="Q64" s="12" t="s">
        <v>13</v>
      </c>
      <c r="R64" s="33">
        <f>M64</f>
        <v>30.271799999999999</v>
      </c>
      <c r="S64" s="12">
        <v>14.1456</v>
      </c>
      <c r="T64" s="12">
        <v>6.3612000000000002</v>
      </c>
      <c r="U64" s="33">
        <f>S64+T64</f>
        <v>20.506799999999998</v>
      </c>
      <c r="Z64" s="16"/>
      <c r="AA64" s="16"/>
      <c r="AB64" s="16"/>
    </row>
    <row r="65" spans="1:256" ht="25.5" customHeight="1" x14ac:dyDescent="0.2">
      <c r="B65" s="34" t="s">
        <v>17</v>
      </c>
      <c r="C65" s="17"/>
      <c r="D65" s="17"/>
      <c r="E65" s="17"/>
      <c r="F65" s="17"/>
      <c r="G65" s="17"/>
      <c r="H65" s="17"/>
      <c r="I65" s="17"/>
      <c r="J65" s="89" t="s">
        <v>18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90"/>
    </row>
    <row r="67" spans="1:256" ht="15.75" customHeight="1" x14ac:dyDescent="0.2">
      <c r="B67" s="53"/>
      <c r="C67" s="54"/>
      <c r="D67" s="54"/>
      <c r="E67" s="54"/>
      <c r="F67" s="54"/>
      <c r="G67" s="54"/>
      <c r="H67" s="54"/>
      <c r="I67" s="54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</row>
    <row r="68" spans="1:256" customFormat="1" x14ac:dyDescent="0.2">
      <c r="A68" s="51"/>
      <c r="B68" s="52" t="s">
        <v>25</v>
      </c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</row>
    <row r="69" spans="1:256" customFormat="1" ht="14.25" customHeight="1" x14ac:dyDescent="0.2">
      <c r="A69" s="41"/>
      <c r="B69" s="49" t="s">
        <v>26</v>
      </c>
      <c r="C69" s="49"/>
      <c r="D69" s="49"/>
      <c r="E69" s="49"/>
      <c r="F69" s="49"/>
      <c r="G69" s="49"/>
      <c r="H69" s="49"/>
      <c r="I69" s="49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  <c r="FG69" s="41"/>
      <c r="FH69" s="41"/>
      <c r="FI69" s="41"/>
      <c r="FJ69" s="41"/>
      <c r="FK69" s="41"/>
      <c r="FL69" s="41"/>
      <c r="FM69" s="41"/>
      <c r="FN69" s="41"/>
      <c r="FO69" s="41"/>
      <c r="FP69" s="41"/>
      <c r="FQ69" s="41"/>
      <c r="FR69" s="41"/>
      <c r="FS69" s="41"/>
      <c r="FT69" s="41"/>
      <c r="FU69" s="41"/>
      <c r="FV69" s="41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  <c r="IU69" s="41"/>
      <c r="IV69" s="41"/>
    </row>
    <row r="70" spans="1:256" x14ac:dyDescent="0.2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</row>
  </sheetData>
  <mergeCells count="133">
    <mergeCell ref="Q20:Q22"/>
    <mergeCell ref="R20:R22"/>
    <mergeCell ref="B7:U7"/>
    <mergeCell ref="C18:E18"/>
    <mergeCell ref="J18:L18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S20:S22"/>
    <mergeCell ref="T20:T22"/>
    <mergeCell ref="U20:U22"/>
    <mergeCell ref="G20:G22"/>
    <mergeCell ref="I20:I22"/>
    <mergeCell ref="M20:M22"/>
    <mergeCell ref="N20:N22"/>
    <mergeCell ref="O20:O22"/>
    <mergeCell ref="P20:P22"/>
    <mergeCell ref="B16:U16"/>
    <mergeCell ref="C28:E28"/>
    <mergeCell ref="J28:L28"/>
    <mergeCell ref="M28:M29"/>
    <mergeCell ref="N28:N29"/>
    <mergeCell ref="O28:O29"/>
    <mergeCell ref="P28:P29"/>
    <mergeCell ref="Q28:Q29"/>
    <mergeCell ref="R28:R29"/>
    <mergeCell ref="S28:S29"/>
    <mergeCell ref="G30:G32"/>
    <mergeCell ref="I30:I32"/>
    <mergeCell ref="M30:M32"/>
    <mergeCell ref="N30:N32"/>
    <mergeCell ref="O30:O32"/>
    <mergeCell ref="P30:P32"/>
    <mergeCell ref="Q30:Q32"/>
    <mergeCell ref="R30:R32"/>
    <mergeCell ref="J23:L23"/>
    <mergeCell ref="J24:L24"/>
    <mergeCell ref="J25:U25"/>
    <mergeCell ref="T28:T29"/>
    <mergeCell ref="U28:U29"/>
    <mergeCell ref="J35:U35"/>
    <mergeCell ref="T38:T39"/>
    <mergeCell ref="U38:U39"/>
    <mergeCell ref="T40:T42"/>
    <mergeCell ref="U40:U42"/>
    <mergeCell ref="S40:S42"/>
    <mergeCell ref="C38:E38"/>
    <mergeCell ref="J38:L38"/>
    <mergeCell ref="M38:M39"/>
    <mergeCell ref="N38:N39"/>
    <mergeCell ref="O38:O39"/>
    <mergeCell ref="P38:P39"/>
    <mergeCell ref="Q38:Q39"/>
    <mergeCell ref="R38:R39"/>
    <mergeCell ref="S38:S39"/>
    <mergeCell ref="C48:E48"/>
    <mergeCell ref="J48:L48"/>
    <mergeCell ref="M48:M49"/>
    <mergeCell ref="N48:N49"/>
    <mergeCell ref="O48:O49"/>
    <mergeCell ref="P48:P49"/>
    <mergeCell ref="Q48:Q49"/>
    <mergeCell ref="R48:R49"/>
    <mergeCell ref="S48:S49"/>
    <mergeCell ref="C58:E58"/>
    <mergeCell ref="J58:L58"/>
    <mergeCell ref="M58:M59"/>
    <mergeCell ref="N58:N59"/>
    <mergeCell ref="O58:O59"/>
    <mergeCell ref="P58:P59"/>
    <mergeCell ref="Q58:Q59"/>
    <mergeCell ref="R58:R59"/>
    <mergeCell ref="G40:G42"/>
    <mergeCell ref="I40:I42"/>
    <mergeCell ref="M40:M42"/>
    <mergeCell ref="N40:N42"/>
    <mergeCell ref="O40:O42"/>
    <mergeCell ref="P40:P42"/>
    <mergeCell ref="Q40:Q42"/>
    <mergeCell ref="G50:G52"/>
    <mergeCell ref="I50:I52"/>
    <mergeCell ref="M50:M52"/>
    <mergeCell ref="N50:N52"/>
    <mergeCell ref="O50:O52"/>
    <mergeCell ref="P50:P52"/>
    <mergeCell ref="Q50:Q52"/>
    <mergeCell ref="J43:L43"/>
    <mergeCell ref="J44:L44"/>
    <mergeCell ref="G60:G62"/>
    <mergeCell ref="I60:I62"/>
    <mergeCell ref="M60:M62"/>
    <mergeCell ref="N60:N62"/>
    <mergeCell ref="O60:O62"/>
    <mergeCell ref="P60:P62"/>
    <mergeCell ref="Q60:Q62"/>
    <mergeCell ref="B70:U70"/>
    <mergeCell ref="J65:U65"/>
    <mergeCell ref="R60:R62"/>
    <mergeCell ref="S60:S62"/>
    <mergeCell ref="T60:T62"/>
    <mergeCell ref="U60:U62"/>
    <mergeCell ref="J63:L63"/>
    <mergeCell ref="J64:L64"/>
    <mergeCell ref="H20:H22"/>
    <mergeCell ref="H30:H32"/>
    <mergeCell ref="H40:H42"/>
    <mergeCell ref="H50:H52"/>
    <mergeCell ref="H60:H62"/>
    <mergeCell ref="S50:S52"/>
    <mergeCell ref="T50:T52"/>
    <mergeCell ref="U50:U52"/>
    <mergeCell ref="J53:L53"/>
    <mergeCell ref="J54:L54"/>
    <mergeCell ref="J55:U55"/>
    <mergeCell ref="U58:U59"/>
    <mergeCell ref="T58:T59"/>
    <mergeCell ref="R50:R52"/>
    <mergeCell ref="S58:S59"/>
    <mergeCell ref="J45:U45"/>
    <mergeCell ref="T48:T49"/>
    <mergeCell ref="U48:U49"/>
    <mergeCell ref="R40:R42"/>
    <mergeCell ref="S30:S32"/>
    <mergeCell ref="T30:T32"/>
    <mergeCell ref="U30:U32"/>
    <mergeCell ref="J33:L33"/>
    <mergeCell ref="J34:L34"/>
  </mergeCells>
  <pageMargins left="0.70866141732283472" right="0.11811023622047245" top="0.35433070866141736" bottom="0.15748031496062992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 APRILE 2023</vt:lpstr>
      <vt:lpstr>'da 1 APRILE 2023'!Area_stampa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2023-07-06T10:30:15Z</dcterms:modified>
</cp:coreProperties>
</file>