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3290" yWindow="0" windowWidth="14460" windowHeight="12825"/>
  </bookViews>
  <sheets>
    <sheet name="da 1 gennaio 2023" sheetId="31" r:id="rId1"/>
  </sheets>
  <definedNames>
    <definedName name="_xlnm.Print_Area" localSheetId="0">'da 1 gennaio 2023'!$B$1:$AD$79</definedName>
  </definedNames>
  <calcPr calcId="145621"/>
</workbook>
</file>

<file path=xl/calcChain.xml><?xml version="1.0" encoding="utf-8"?>
<calcChain xmlns="http://schemas.openxmlformats.org/spreadsheetml/2006/main">
  <c r="N22" i="31" l="1"/>
  <c r="M22" i="31"/>
  <c r="L22" i="31"/>
  <c r="T73" i="31" l="1"/>
  <c r="T74" i="31"/>
  <c r="T70" i="31"/>
  <c r="W70" i="31"/>
  <c r="T24" i="31"/>
  <c r="T23" i="31"/>
  <c r="T20" i="31"/>
  <c r="K53" i="31"/>
  <c r="K63" i="31" s="1"/>
  <c r="K73" i="31" s="1"/>
  <c r="H51" i="31"/>
  <c r="H61" i="31" s="1"/>
  <c r="H71" i="31" s="1"/>
  <c r="K44" i="31"/>
  <c r="K54" i="31" s="1"/>
  <c r="K64" i="31" s="1"/>
  <c r="K74" i="31" s="1"/>
  <c r="K43" i="31"/>
  <c r="J43" i="31"/>
  <c r="J53" i="31" s="1"/>
  <c r="J63" i="31" s="1"/>
  <c r="J73" i="31" s="1"/>
  <c r="H43" i="31"/>
  <c r="H53" i="31" s="1"/>
  <c r="H63" i="31" s="1"/>
  <c r="H73" i="31" s="1"/>
  <c r="K41" i="31"/>
  <c r="K51" i="31" s="1"/>
  <c r="K61" i="31" s="1"/>
  <c r="K71" i="31" s="1"/>
  <c r="H41" i="31"/>
  <c r="G41" i="31"/>
  <c r="G51" i="31" s="1"/>
  <c r="G61" i="31" s="1"/>
  <c r="G71" i="31" s="1"/>
  <c r="E41" i="31"/>
  <c r="E51" i="31" s="1"/>
  <c r="E61" i="31" s="1"/>
  <c r="E71" i="31" s="1"/>
  <c r="K40" i="31"/>
  <c r="K50" i="31" s="1"/>
  <c r="K60" i="31" s="1"/>
  <c r="K70" i="31" s="1"/>
  <c r="D40" i="31"/>
  <c r="D50" i="31" s="1"/>
  <c r="D60" i="31" s="1"/>
  <c r="D70" i="31" s="1"/>
  <c r="E32" i="31"/>
  <c r="E42" i="31" s="1"/>
  <c r="E52" i="31" s="1"/>
  <c r="E62" i="31" s="1"/>
  <c r="E72" i="31" s="1"/>
  <c r="D32" i="31"/>
  <c r="D42" i="31" s="1"/>
  <c r="D52" i="31" s="1"/>
  <c r="D62" i="31" s="1"/>
  <c r="D72" i="31" s="1"/>
  <c r="C32" i="31"/>
  <c r="C42" i="31" s="1"/>
  <c r="C52" i="31" s="1"/>
  <c r="C62" i="31" s="1"/>
  <c r="C72" i="31" s="1"/>
  <c r="E31" i="31"/>
  <c r="D31" i="31"/>
  <c r="D41" i="31" s="1"/>
  <c r="D51" i="31" s="1"/>
  <c r="D61" i="31" s="1"/>
  <c r="D71" i="31" s="1"/>
  <c r="C31" i="31"/>
  <c r="C41" i="31" s="1"/>
  <c r="C51" i="31" s="1"/>
  <c r="C61" i="31" s="1"/>
  <c r="C71" i="31" s="1"/>
  <c r="E30" i="31"/>
  <c r="E40" i="31" s="1"/>
  <c r="E50" i="31" s="1"/>
  <c r="E60" i="31" s="1"/>
  <c r="E70" i="31" s="1"/>
  <c r="D30" i="31"/>
  <c r="M30" i="31" s="1"/>
  <c r="C30" i="31"/>
  <c r="L30" i="31" s="1"/>
  <c r="N21" i="31"/>
  <c r="M21" i="31"/>
  <c r="L21" i="31"/>
  <c r="J34" i="31"/>
  <c r="J44" i="31" s="1"/>
  <c r="J54" i="31" s="1"/>
  <c r="J64" i="31" s="1"/>
  <c r="J74" i="31" s="1"/>
  <c r="J33" i="31"/>
  <c r="K34" i="31"/>
  <c r="I34" i="31"/>
  <c r="I44" i="31" s="1"/>
  <c r="I54" i="31" s="1"/>
  <c r="I64" i="31" s="1"/>
  <c r="I74" i="31" s="1"/>
  <c r="H34" i="31"/>
  <c r="H44" i="31" s="1"/>
  <c r="H54" i="31" s="1"/>
  <c r="H64" i="31" s="1"/>
  <c r="H74" i="31" s="1"/>
  <c r="G34" i="31"/>
  <c r="G44" i="31" s="1"/>
  <c r="G54" i="31" s="1"/>
  <c r="G64" i="31" s="1"/>
  <c r="G74" i="31" s="1"/>
  <c r="F34" i="31"/>
  <c r="F44" i="31" s="1"/>
  <c r="F54" i="31" s="1"/>
  <c r="F64" i="31" s="1"/>
  <c r="F74" i="31" s="1"/>
  <c r="E34" i="31"/>
  <c r="E44" i="31" s="1"/>
  <c r="E54" i="31" s="1"/>
  <c r="E64" i="31" s="1"/>
  <c r="E74" i="31" s="1"/>
  <c r="D34" i="31"/>
  <c r="D44" i="31" s="1"/>
  <c r="D54" i="31" s="1"/>
  <c r="D64" i="31" s="1"/>
  <c r="D74" i="31" s="1"/>
  <c r="C34" i="31"/>
  <c r="C44" i="31" s="1"/>
  <c r="C54" i="31" s="1"/>
  <c r="C64" i="31" s="1"/>
  <c r="C74" i="31" s="1"/>
  <c r="K33" i="31"/>
  <c r="I33" i="31"/>
  <c r="L33" i="31" s="1"/>
  <c r="H33" i="31"/>
  <c r="G33" i="31"/>
  <c r="G43" i="31" s="1"/>
  <c r="G53" i="31" s="1"/>
  <c r="G63" i="31" s="1"/>
  <c r="G73" i="31" s="1"/>
  <c r="F33" i="31"/>
  <c r="F43" i="31" s="1"/>
  <c r="F53" i="31" s="1"/>
  <c r="F63" i="31" s="1"/>
  <c r="F73" i="31" s="1"/>
  <c r="E33" i="31"/>
  <c r="E43" i="31" s="1"/>
  <c r="E53" i="31" s="1"/>
  <c r="E63" i="31" s="1"/>
  <c r="E73" i="31" s="1"/>
  <c r="D33" i="31"/>
  <c r="D43" i="31" s="1"/>
  <c r="D53" i="31" s="1"/>
  <c r="D63" i="31" s="1"/>
  <c r="D73" i="31" s="1"/>
  <c r="C33" i="31"/>
  <c r="C43" i="31" s="1"/>
  <c r="C53" i="31" s="1"/>
  <c r="C63" i="31" s="1"/>
  <c r="C73" i="31" s="1"/>
  <c r="K32" i="31"/>
  <c r="K42" i="31" s="1"/>
  <c r="K52" i="31" s="1"/>
  <c r="K62" i="31" s="1"/>
  <c r="K72" i="31" s="1"/>
  <c r="H32" i="31"/>
  <c r="H42" i="31" s="1"/>
  <c r="H52" i="31" s="1"/>
  <c r="H62" i="31" s="1"/>
  <c r="H72" i="31" s="1"/>
  <c r="G32" i="31"/>
  <c r="G42" i="31" s="1"/>
  <c r="G52" i="31" s="1"/>
  <c r="G62" i="31" s="1"/>
  <c r="G72" i="31" s="1"/>
  <c r="F32" i="31"/>
  <c r="F42" i="31" s="1"/>
  <c r="F52" i="31" s="1"/>
  <c r="F62" i="31" s="1"/>
  <c r="F72" i="31" s="1"/>
  <c r="K31" i="31"/>
  <c r="H31" i="31"/>
  <c r="G31" i="31"/>
  <c r="F31" i="31"/>
  <c r="F41" i="31" s="1"/>
  <c r="F51" i="31" s="1"/>
  <c r="F61" i="31" s="1"/>
  <c r="F71" i="31" s="1"/>
  <c r="K30" i="31"/>
  <c r="J30" i="31"/>
  <c r="J40" i="31" s="1"/>
  <c r="J50" i="31" s="1"/>
  <c r="J60" i="31" s="1"/>
  <c r="J70" i="31" s="1"/>
  <c r="H30" i="31"/>
  <c r="H40" i="31" s="1"/>
  <c r="H50" i="31" s="1"/>
  <c r="G30" i="31"/>
  <c r="G40" i="31" s="1"/>
  <c r="G50" i="31" s="1"/>
  <c r="F30" i="31"/>
  <c r="F40" i="31" s="1"/>
  <c r="B32" i="31"/>
  <c r="B42" i="31" s="1"/>
  <c r="B52" i="31" s="1"/>
  <c r="B62" i="31" s="1"/>
  <c r="B72" i="31" s="1"/>
  <c r="B31" i="31"/>
  <c r="B41" i="31" s="1"/>
  <c r="B51" i="31" s="1"/>
  <c r="B61" i="31" s="1"/>
  <c r="B71" i="31" s="1"/>
  <c r="B30" i="31"/>
  <c r="B40" i="31" s="1"/>
  <c r="B50" i="31" s="1"/>
  <c r="B60" i="31" s="1"/>
  <c r="B70" i="31" s="1"/>
  <c r="L23" i="31"/>
  <c r="N20" i="31"/>
  <c r="M20" i="31"/>
  <c r="L20" i="31"/>
  <c r="G60" i="31" l="1"/>
  <c r="G70" i="31" s="1"/>
  <c r="H60" i="31"/>
  <c r="H70" i="31" s="1"/>
  <c r="M40" i="31"/>
  <c r="F50" i="31"/>
  <c r="F60" i="31" s="1"/>
  <c r="C40" i="31"/>
  <c r="C50" i="31" s="1"/>
  <c r="C60" i="31" s="1"/>
  <c r="C70" i="31" s="1"/>
  <c r="I43" i="31"/>
  <c r="N30" i="31"/>
  <c r="M60" i="31"/>
  <c r="N40" i="31"/>
  <c r="L43" i="31" l="1"/>
  <c r="I53" i="31"/>
  <c r="L60" i="31"/>
  <c r="F70" i="31"/>
  <c r="M50" i="31"/>
  <c r="L40" i="31"/>
  <c r="L50" i="31"/>
  <c r="N60" i="31"/>
  <c r="N50" i="31"/>
  <c r="B28" i="31"/>
  <c r="B38" i="31" s="1"/>
  <c r="B48" i="31" s="1"/>
  <c r="B58" i="31" s="1"/>
  <c r="B68" i="31" s="1"/>
  <c r="M70" i="31" l="1"/>
  <c r="N70" i="31"/>
  <c r="L70" i="31"/>
  <c r="I63" i="31"/>
  <c r="L53" i="31"/>
  <c r="N32" i="31"/>
  <c r="N42" i="31" s="1"/>
  <c r="N52" i="31" s="1"/>
  <c r="N62" i="31" s="1"/>
  <c r="N72" i="31" s="1"/>
  <c r="M32" i="31"/>
  <c r="M42" i="31" s="1"/>
  <c r="M52" i="31" s="1"/>
  <c r="M62" i="31" s="1"/>
  <c r="M72" i="31" s="1"/>
  <c r="L32" i="31"/>
  <c r="L42" i="31" s="1"/>
  <c r="L52" i="31" s="1"/>
  <c r="L62" i="31" s="1"/>
  <c r="L72" i="31" s="1"/>
  <c r="N31" i="31"/>
  <c r="N41" i="31" s="1"/>
  <c r="N51" i="31" s="1"/>
  <c r="N61" i="31" s="1"/>
  <c r="N71" i="31" s="1"/>
  <c r="M31" i="31"/>
  <c r="M41" i="31" s="1"/>
  <c r="M51" i="31" s="1"/>
  <c r="M61" i="31" s="1"/>
  <c r="M71" i="31" s="1"/>
  <c r="L31" i="31"/>
  <c r="L41" i="31" s="1"/>
  <c r="L51" i="31" s="1"/>
  <c r="L61" i="31" s="1"/>
  <c r="L71" i="31" s="1"/>
  <c r="L63" i="31" l="1"/>
  <c r="I73" i="31"/>
  <c r="L73" i="31" s="1"/>
  <c r="W74" i="31"/>
  <c r="W73" i="31"/>
  <c r="W64" i="31"/>
  <c r="W63" i="31"/>
  <c r="W60" i="31"/>
  <c r="W54" i="31"/>
  <c r="W53" i="31"/>
  <c r="W50" i="31"/>
  <c r="W44" i="31"/>
  <c r="W43" i="31"/>
  <c r="W40" i="31"/>
  <c r="W34" i="31"/>
  <c r="W33" i="31"/>
  <c r="W30" i="31"/>
  <c r="W24" i="31"/>
  <c r="W23" i="31"/>
  <c r="W20" i="31"/>
  <c r="T34" i="31"/>
  <c r="T33" i="31"/>
  <c r="T30" i="31"/>
  <c r="T44" i="31"/>
  <c r="T43" i="31"/>
  <c r="T40" i="31"/>
  <c r="T54" i="31"/>
  <c r="T53" i="31"/>
  <c r="T50" i="31"/>
  <c r="T64" i="31"/>
  <c r="T63" i="31"/>
  <c r="T60" i="31"/>
</calcChain>
</file>

<file path=xl/sharedStrings.xml><?xml version="1.0" encoding="utf-8"?>
<sst xmlns="http://schemas.openxmlformats.org/spreadsheetml/2006/main" count="259" uniqueCount="55">
  <si>
    <t>UC3</t>
  </si>
  <si>
    <t>UC6</t>
  </si>
  <si>
    <t>fascia F1</t>
  </si>
  <si>
    <t>fascia F2</t>
  </si>
  <si>
    <t>fascia F3</t>
  </si>
  <si>
    <t xml:space="preserve"> - per potenze impegnate superiori a 3 kW e inferiori o uguali a 6 kW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</si>
  <si>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</si>
  <si>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</si>
  <si>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</si>
  <si>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</si>
  <si>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NON DOMESTICHE</t>
  </si>
  <si>
    <t>Materia energia</t>
  </si>
  <si>
    <t>Trasporto e gestione del contatore</t>
  </si>
  <si>
    <t>Oneri di sistema *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</si>
  <si>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</si>
  <si>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</si>
  <si>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</si>
  <si>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</si>
  <si>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</si>
  <si>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</si>
  <si>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</si>
  <si>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</si>
  <si>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</si>
  <si>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</si>
  <si>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</si>
  <si>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</si>
  <si>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 xml:space="preserve"> - per potenze impegnate inferiori o uguali a 1,5 kW</t>
  </si>
  <si>
    <t xml:space="preserve"> - per potenze impegnate superiori a 1,5 kW e inferiori o uguali a 3 kW</t>
  </si>
  <si>
    <t xml:space="preserve"> - per potenze impegnate superiori a 6 kW e inferiori o uguali a 10 kW</t>
  </si>
  <si>
    <t xml:space="preserve"> - per potenze impegnate superiori a 10 kW e inferiori o uguali a 15 kW</t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</si>
  <si>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</si>
  <si>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</si>
  <si>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</si>
  <si>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</si>
  <si>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(2) Utenze diverse dalle utenze domestiche, con numero di dipendenti fra 10 e 50 e/o un fatturato annuo o un totale di bilancio tra 2 e 10 milioni di euro</t>
  </si>
  <si>
    <t xml:space="preserve"> - per potenze impegnate superiori a 15 kW</t>
  </si>
  <si>
    <t>Microimprese(1) connesse in bassa tensione con almeno un punto di prelievo con potenza contrattualmente impegnata maggiore di 15 kW e PiccoleImprese(2)</t>
  </si>
  <si>
    <t>1 gennaio - 31 marzo 2023</t>
  </si>
  <si>
    <t>dal 1 gennaio 2023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</si>
  <si>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</si>
  <si>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</si>
  <si>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t>α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</si>
  <si>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</si>
  <si>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</si>
  <si>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</si>
  <si>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</si>
  <si>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</si>
  <si>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</si>
  <si>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</si>
  <si>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così come stabilito dalla delibera 491/2020/R/EEL dell'Autorità di Regolazione per Energia Reti e Ambiente</t>
  </si>
  <si>
    <t>Per visualizzare in dettaglio le componenti di prezzo, cliccare su "+" sopra le colonne L, T, W</t>
  </si>
  <si>
    <t>Condizioni economiche per i clienti del Servizio a Tutele Graduali</t>
  </si>
  <si>
    <t>gennaio 2023</t>
  </si>
  <si>
    <t>febbraio 2023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</si>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</sst>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0.000000"/>
    <numFmt numFmtId="165" formatCode="0.00000"/>
    <numFmt numFmtId="166" formatCode="#,##0.000000_ ;\-#,##0.000000\ "/>
    <numFmt numFmtId="167" formatCode="#,##0.00000_ ;\-#,##0.00000\ "/>
    <numFmt numFmtId="168" formatCode="#,##0.0000_ ;\-#,##0.0000\ "/>
    <numFmt numFmtId="169" formatCode="0.00000_ ;\-0.00000\ "/>
    <numFmt numFmtId="170" formatCode="#,##0.0000_ ;[Red]\-#,##0.0000\ "/>
    <numFmt numFmtId="171" formatCode="0.0000_ ;\-0.0000\ "/>
    <numFmt numFmtId="172" formatCode="#,##0.000000_ ;[Red]\-#,##0.000000\ "/>
  </numFmts>
  <fonts count="4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sz val="10"/>
      <color indexed="23"/>
      <name val="Calibri"/>
      <family val="2"/>
    </font>
    <font>
      <i/>
      <vertAlign val="subscript"/>
      <sz val="10"/>
      <color indexed="23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499984740745262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166" fontId="3" fillId="2" borderId="0" xfId="1" applyNumberFormat="1" applyFont="1" applyFill="1" applyAlignment="1" applyProtection="1">
      <alignment vertical="center"/>
      <protection locked="0"/>
    </xf>
    <xf numFmtId="167" fontId="23" fillId="2" borderId="1" xfId="1" applyNumberFormat="1" applyFont="1" applyFill="1" applyBorder="1" applyAlignment="1">
      <alignment horizontal="right" vertical="center"/>
    </xf>
    <xf numFmtId="0" fontId="24" fillId="4" borderId="5" xfId="0" applyFont="1" applyFill="1" applyBorder="1" applyAlignment="1">
      <alignment horizontal="center" vertical="center"/>
    </xf>
    <xf numFmtId="168" fontId="21" fillId="3" borderId="3" xfId="0" quotePrefix="1" applyNumberFormat="1" applyFont="1" applyFill="1" applyBorder="1" applyAlignment="1">
      <alignment horizontal="right" vertical="center"/>
    </xf>
    <xf numFmtId="168" fontId="21" fillId="3" borderId="5" xfId="0" quotePrefix="1" applyNumberFormat="1" applyFont="1" applyFill="1" applyBorder="1" applyAlignment="1">
      <alignment horizontal="right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vertical="center"/>
    </xf>
    <xf numFmtId="172" fontId="3" fillId="2" borderId="0" xfId="1" applyNumberFormat="1" applyFont="1" applyFill="1" applyAlignment="1">
      <alignment vertical="center"/>
    </xf>
    <xf numFmtId="168" fontId="23" fillId="3" borderId="10" xfId="0" quotePrefix="1" applyNumberFormat="1" applyFont="1" applyFill="1" applyBorder="1" applyAlignment="1">
      <alignment horizontal="right" vertical="center"/>
    </xf>
    <xf numFmtId="0" fontId="28" fillId="2" borderId="0" xfId="1" applyFont="1" applyFill="1" applyAlignment="1" applyProtection="1">
      <alignment vertical="center"/>
      <protection locked="0"/>
    </xf>
    <xf numFmtId="0" fontId="22" fillId="3" borderId="0" xfId="1" applyFont="1" applyFill="1" applyAlignment="1" applyProtection="1">
      <alignment horizontal="center" vertical="center"/>
      <protection locked="0"/>
    </xf>
    <xf numFmtId="0" fontId="29" fillId="3" borderId="0" xfId="1" applyFont="1" applyFill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30" fillId="2" borderId="0" xfId="1" applyFont="1" applyFill="1" applyAlignment="1" applyProtection="1">
      <alignment horizontal="center" vertical="center"/>
      <protection locked="0"/>
    </xf>
    <xf numFmtId="49" fontId="26" fillId="2" borderId="0" xfId="1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68" fontId="23" fillId="2" borderId="3" xfId="1" applyNumberFormat="1" applyFont="1" applyFill="1" applyBorder="1" applyAlignment="1">
      <alignment vertical="center"/>
    </xf>
    <xf numFmtId="168" fontId="23" fillId="2" borderId="5" xfId="1" applyNumberFormat="1" applyFont="1" applyFill="1" applyBorder="1" applyAlignment="1">
      <alignment vertical="center"/>
    </xf>
    <xf numFmtId="171" fontId="3" fillId="2" borderId="5" xfId="1" applyNumberFormat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170" fontId="23" fillId="2" borderId="5" xfId="1" applyNumberFormat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25" fillId="2" borderId="0" xfId="2" applyFont="1" applyFill="1" applyAlignment="1" applyProtection="1">
      <alignment vertical="center"/>
      <protection locked="0"/>
    </xf>
    <xf numFmtId="0" fontId="20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8" fontId="23" fillId="3" borderId="0" xfId="0" quotePrefix="1" applyNumberFormat="1" applyFont="1" applyFill="1" applyBorder="1" applyAlignment="1">
      <alignment horizontal="right" vertical="center"/>
    </xf>
    <xf numFmtId="41" fontId="15" fillId="3" borderId="0" xfId="3" quotePrefix="1" applyFont="1" applyFill="1" applyBorder="1" applyAlignment="1">
      <alignment horizontal="left" vertical="center" wrapText="1"/>
    </xf>
    <xf numFmtId="166" fontId="23" fillId="2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vertical="center"/>
    </xf>
    <xf numFmtId="169" fontId="3" fillId="2" borderId="5" xfId="1" applyNumberFormat="1" applyFont="1" applyFill="1" applyBorder="1" applyAlignment="1">
      <alignment vertical="center"/>
    </xf>
    <xf numFmtId="169" fontId="21" fillId="3" borderId="3" xfId="0" quotePrefix="1" applyNumberFormat="1" applyFont="1" applyFill="1" applyBorder="1" applyAlignment="1">
      <alignment horizontal="right" vertical="center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 applyProtection="1">
      <alignment horizontal="center" vertical="center"/>
    </xf>
    <xf numFmtId="167" fontId="23" fillId="2" borderId="9" xfId="1" quotePrefix="1" applyNumberFormat="1" applyFont="1" applyFill="1" applyBorder="1" applyAlignment="1">
      <alignment horizontal="right" vertical="center"/>
    </xf>
    <xf numFmtId="167" fontId="23" fillId="2" borderId="9" xfId="1" applyNumberFormat="1" applyFont="1" applyFill="1" applyBorder="1" applyAlignment="1">
      <alignment horizontal="right" vertical="center"/>
    </xf>
    <xf numFmtId="167" fontId="23" fillId="2" borderId="13" xfId="1" applyNumberFormat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171" fontId="23" fillId="2" borderId="6" xfId="2" applyNumberFormat="1" applyFont="1" applyFill="1" applyBorder="1" applyAlignment="1">
      <alignment horizontal="right" vertical="center"/>
    </xf>
    <xf numFmtId="168" fontId="23" fillId="2" borderId="5" xfId="2" applyNumberFormat="1" applyFont="1" applyFill="1" applyBorder="1" applyAlignment="1">
      <alignment vertical="center"/>
    </xf>
    <xf numFmtId="171" fontId="23" fillId="2" borderId="5" xfId="2" applyNumberFormat="1" applyFont="1" applyFill="1" applyBorder="1" applyAlignment="1">
      <alignment horizontal="right" vertical="center"/>
    </xf>
    <xf numFmtId="170" fontId="23" fillId="2" borderId="5" xfId="2" applyNumberFormat="1" applyFont="1" applyFill="1" applyBorder="1" applyAlignment="1">
      <alignment vertical="center"/>
    </xf>
    <xf numFmtId="168" fontId="23" fillId="2" borderId="6" xfId="2" applyNumberFormat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center" vertical="center"/>
    </xf>
    <xf numFmtId="166" fontId="23" fillId="2" borderId="2" xfId="2" applyNumberFormat="1" applyFont="1" applyFill="1" applyBorder="1" applyAlignment="1">
      <alignment horizontal="right" vertical="center"/>
    </xf>
    <xf numFmtId="166" fontId="23" fillId="2" borderId="9" xfId="2" applyNumberFormat="1" applyFont="1" applyFill="1" applyBorder="1" applyAlignment="1">
      <alignment horizontal="right" vertical="center"/>
    </xf>
    <xf numFmtId="166" fontId="23" fillId="2" borderId="13" xfId="2" applyNumberFormat="1" applyFont="1" applyFill="1" applyBorder="1" applyAlignment="1">
      <alignment horizontal="right" vertical="center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0" fontId="24" fillId="4" borderId="4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31" fillId="4" borderId="8" xfId="1" applyFont="1" applyFill="1" applyBorder="1" applyAlignment="1" applyProtection="1">
      <alignment horizontal="center" vertical="center"/>
      <protection locked="0"/>
    </xf>
    <xf numFmtId="0" fontId="33" fillId="3" borderId="3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0" fillId="2" borderId="10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wrapText="1"/>
    </xf>
    <xf numFmtId="0" fontId="39" fillId="2" borderId="13" xfId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166" fontId="23" fillId="2" borderId="2" xfId="1" applyNumberFormat="1" applyFont="1" applyFill="1" applyBorder="1" applyAlignment="1">
      <alignment horizontal="right" vertical="center"/>
    </xf>
    <xf numFmtId="166" fontId="23" fillId="2" borderId="9" xfId="1" applyNumberFormat="1" applyFont="1" applyFill="1" applyBorder="1" applyAlignment="1">
      <alignment horizontal="right" vertical="center"/>
    </xf>
    <xf numFmtId="166" fontId="23" fillId="2" borderId="13" xfId="1" applyNumberFormat="1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167" fontId="23" fillId="2" borderId="9" xfId="1" quotePrefix="1" applyNumberFormat="1" applyFont="1" applyFill="1" applyBorder="1" applyAlignment="1">
      <alignment horizontal="right" vertical="center"/>
    </xf>
    <xf numFmtId="167" fontId="23" fillId="2" borderId="9" xfId="1" applyNumberFormat="1" applyFont="1" applyFill="1" applyBorder="1" applyAlignment="1">
      <alignment horizontal="right" vertical="center"/>
    </xf>
    <xf numFmtId="167" fontId="23" fillId="2" borderId="13" xfId="1" applyNumberFormat="1" applyFont="1" applyFill="1" applyBorder="1" applyAlignment="1">
      <alignment horizontal="right" vertical="center"/>
    </xf>
    <xf numFmtId="169" fontId="23" fillId="2" borderId="2" xfId="2" applyNumberFormat="1" applyFont="1" applyFill="1" applyBorder="1" applyAlignment="1">
      <alignment horizontal="right" vertical="center"/>
    </xf>
    <xf numFmtId="169" fontId="23" fillId="2" borderId="9" xfId="2" applyNumberFormat="1" applyFont="1" applyFill="1" applyBorder="1" applyAlignment="1">
      <alignment horizontal="right" vertical="center"/>
    </xf>
    <xf numFmtId="169" fontId="23" fillId="2" borderId="13" xfId="2" applyNumberFormat="1" applyFont="1" applyFill="1" applyBorder="1" applyAlignment="1">
      <alignment horizontal="right" vertical="center"/>
    </xf>
    <xf numFmtId="165" fontId="23" fillId="2" borderId="2" xfId="2" quotePrefix="1" applyNumberFormat="1" applyFont="1" applyFill="1" applyBorder="1" applyAlignment="1">
      <alignment horizontal="right" vertical="center"/>
    </xf>
    <xf numFmtId="165" fontId="23" fillId="2" borderId="9" xfId="2" applyNumberFormat="1" applyFont="1" applyFill="1" applyBorder="1" applyAlignment="1">
      <alignment horizontal="right" vertical="center"/>
    </xf>
    <xf numFmtId="165" fontId="23" fillId="2" borderId="13" xfId="2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41" fontId="2" fillId="0" borderId="3" xfId="3" quotePrefix="1" applyFont="1" applyFill="1" applyBorder="1" applyAlignment="1">
      <alignment horizontal="center" vertical="center"/>
    </xf>
    <xf numFmtId="41" fontId="2" fillId="0" borderId="10" xfId="3" applyFont="1" applyFill="1" applyBorder="1" applyAlignment="1">
      <alignment horizontal="center" vertical="center"/>
    </xf>
    <xf numFmtId="41" fontId="2" fillId="0" borderId="6" xfId="3" applyFont="1" applyFill="1" applyBorder="1" applyAlignment="1">
      <alignment horizontal="center" vertical="center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172" fontId="23" fillId="2" borderId="2" xfId="1" applyNumberFormat="1" applyFont="1" applyFill="1" applyBorder="1" applyAlignment="1">
      <alignment horizontal="right" vertical="center"/>
    </xf>
    <xf numFmtId="172" fontId="23" fillId="2" borderId="9" xfId="1" applyNumberFormat="1" applyFont="1" applyFill="1" applyBorder="1" applyAlignment="1">
      <alignment horizontal="right" vertical="center"/>
    </xf>
    <xf numFmtId="172" fontId="23" fillId="2" borderId="13" xfId="1" applyNumberFormat="1" applyFont="1" applyFill="1" applyBorder="1" applyAlignment="1">
      <alignment horizontal="right" vertical="center"/>
    </xf>
    <xf numFmtId="172" fontId="3" fillId="2" borderId="2" xfId="1" applyNumberFormat="1" applyFont="1" applyFill="1" applyBorder="1" applyAlignment="1">
      <alignment horizontal="right" vertical="center"/>
    </xf>
    <xf numFmtId="172" fontId="3" fillId="2" borderId="9" xfId="1" applyNumberFormat="1" applyFont="1" applyFill="1" applyBorder="1" applyAlignment="1">
      <alignment horizontal="right" vertical="center"/>
    </xf>
    <xf numFmtId="172" fontId="3" fillId="2" borderId="13" xfId="1" applyNumberFormat="1" applyFont="1" applyFill="1" applyBorder="1" applyAlignment="1">
      <alignment horizontal="right" vertical="center"/>
    </xf>
    <xf numFmtId="167" fontId="23" fillId="2" borderId="2" xfId="2" applyNumberFormat="1" applyFont="1" applyFill="1" applyBorder="1" applyAlignment="1">
      <alignment horizontal="right" vertical="center"/>
    </xf>
    <xf numFmtId="167" fontId="23" fillId="2" borderId="9" xfId="2" applyNumberFormat="1" applyFont="1" applyFill="1" applyBorder="1" applyAlignment="1">
      <alignment horizontal="right" vertical="center"/>
    </xf>
    <xf numFmtId="167" fontId="23" fillId="2" borderId="13" xfId="2" applyNumberFormat="1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67" fontId="23" fillId="2" borderId="9" xfId="1" applyNumberFormat="1" applyFont="1" applyFill="1" applyBorder="1" applyAlignment="1">
      <alignment horizontal="center" vertical="center"/>
    </xf>
    <xf numFmtId="167" fontId="23" fillId="2" borderId="13" xfId="1" applyNumberFormat="1" applyFont="1" applyFill="1" applyBorder="1" applyAlignment="1">
      <alignment horizontal="center" vertical="center"/>
    </xf>
    <xf numFmtId="167" fontId="23" fillId="2" borderId="9" xfId="1" quotePrefix="1" applyNumberFormat="1" applyFont="1" applyFill="1" applyBorder="1" applyAlignment="1">
      <alignment horizontal="center" vertical="center"/>
    </xf>
    <xf numFmtId="167" fontId="23" fillId="2" borderId="13" xfId="1" quotePrefix="1" applyNumberFormat="1" applyFont="1" applyFill="1" applyBorder="1" applyAlignment="1">
      <alignment horizontal="center" vertical="center"/>
    </xf>
  </cellXfs>
  <cellStyles count="5">
    <cellStyle name="=C:\WINNT35\SYSTEM32\COMMAND.COM" xfId="1"/>
    <cellStyle name="=C:\WINNT35\SYSTEM32\COMMAND.COM 2" xfId="2"/>
    <cellStyle name="Migliaia [0]" xfId="3" builtinId="6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80"/>
  <sheetViews>
    <sheetView tabSelected="1" topLeftCell="C1" zoomScaleNormal="100" workbookViewId="0">
      <selection activeCell="L22" sqref="L22:N22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11" width="9.7109375" style="1" customWidth="1" outlineLevel="1"/>
    <col min="12" max="14" width="12.7109375" style="1" customWidth="1"/>
    <col min="15" max="19" width="9.7109375" style="1" hidden="1" customWidth="1" outlineLevel="1"/>
    <col min="20" max="20" width="16.140625" style="1" customWidth="1" collapsed="1"/>
    <col min="21" max="22" width="9.7109375" style="1" hidden="1" customWidth="1" outlineLevel="1"/>
    <col min="23" max="23" width="13.42578125" style="1" customWidth="1" collapsed="1"/>
    <col min="24" max="16384" width="9.140625" style="1"/>
  </cols>
  <sheetData>
    <row r="1" spans="1:258" ht="14.25" customHeight="1" x14ac:dyDescent="0.2">
      <c r="B1" s="1" t="s">
        <v>24</v>
      </c>
    </row>
    <row r="2" spans="1:258" s="2" customFormat="1" ht="15" customHeight="1" x14ac:dyDescent="0.2">
      <c r="B2" s="52" t="s">
        <v>51</v>
      </c>
      <c r="C2" s="4"/>
      <c r="D2" s="4"/>
      <c r="E2" s="4"/>
      <c r="F2" s="4"/>
      <c r="G2" s="4"/>
      <c r="H2" s="4"/>
      <c r="I2" s="4"/>
      <c r="J2" s="4"/>
      <c r="K2" s="4"/>
    </row>
    <row r="3" spans="1:258" s="2" customFormat="1" ht="15" customHeight="1" x14ac:dyDescent="0.2">
      <c r="B3" s="1" t="s">
        <v>6</v>
      </c>
      <c r="C3" s="1"/>
      <c r="D3" s="1"/>
      <c r="E3" s="1"/>
      <c r="F3" s="1"/>
      <c r="G3" s="1"/>
      <c r="H3" s="1"/>
      <c r="I3" s="1"/>
      <c r="J3" s="1"/>
      <c r="K3" s="1"/>
    </row>
    <row r="4" spans="1:258" x14ac:dyDescent="0.2">
      <c r="X4" s="14"/>
    </row>
    <row r="5" spans="1:258" ht="15" customHeight="1" x14ac:dyDescent="0.2">
      <c r="B5" s="11" t="s">
        <v>38</v>
      </c>
      <c r="C5" s="19"/>
      <c r="D5" s="20"/>
      <c r="E5" s="20"/>
      <c r="F5" s="20"/>
      <c r="G5" s="19"/>
      <c r="H5" s="19"/>
      <c r="I5" s="19"/>
      <c r="J5" s="19"/>
      <c r="K5" s="21"/>
      <c r="L5" s="5"/>
      <c r="M5" s="18" t="s">
        <v>50</v>
      </c>
      <c r="X5" s="14"/>
    </row>
    <row r="6" spans="1:258" x14ac:dyDescent="0.2">
      <c r="B6" s="14"/>
      <c r="C6" s="14"/>
      <c r="D6" s="22"/>
      <c r="E6" s="22"/>
      <c r="F6" s="22"/>
      <c r="G6" s="14"/>
      <c r="H6" s="14"/>
      <c r="I6" s="14"/>
      <c r="J6" s="14"/>
      <c r="K6" s="14"/>
      <c r="X6" s="14"/>
    </row>
    <row r="7" spans="1:258" ht="14.25" customHeight="1" x14ac:dyDescent="0.2">
      <c r="B7" s="82" t="s">
        <v>10</v>
      </c>
      <c r="C7" s="83"/>
      <c r="D7" s="84"/>
      <c r="E7" s="84"/>
      <c r="F7" s="84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58" customFormat="1" ht="15" x14ac:dyDescent="0.2">
      <c r="A8" s="37"/>
      <c r="B8" s="38" t="s">
        <v>48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</row>
    <row r="9" spans="1:258" customFormat="1" ht="15" x14ac:dyDescent="0.2">
      <c r="A9" s="37"/>
      <c r="B9" s="42" t="s">
        <v>23</v>
      </c>
      <c r="C9" s="39"/>
      <c r="D9" s="39"/>
      <c r="E9" s="39"/>
      <c r="F9" s="39"/>
      <c r="G9" s="39"/>
      <c r="H9" s="39"/>
      <c r="I9" s="39"/>
      <c r="J9" s="39"/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</row>
    <row r="10" spans="1:258" customFormat="1" ht="15" x14ac:dyDescent="0.25">
      <c r="A10" s="37"/>
      <c r="B10" s="43" t="s">
        <v>25</v>
      </c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</row>
    <row r="11" spans="1:258" customFormat="1" ht="15" x14ac:dyDescent="0.2">
      <c r="A11" s="37"/>
      <c r="B11" s="45" t="s">
        <v>49</v>
      </c>
      <c r="C11" s="46"/>
      <c r="D11" s="46"/>
      <c r="E11" s="46"/>
      <c r="F11" s="46"/>
      <c r="G11" s="46"/>
      <c r="H11" s="46"/>
      <c r="I11" s="46"/>
      <c r="J11" s="46"/>
      <c r="K11" s="46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</row>
    <row r="12" spans="1:258" customFormat="1" ht="15" x14ac:dyDescent="0.2">
      <c r="A12" s="37"/>
      <c r="B12" s="42" t="s">
        <v>7</v>
      </c>
      <c r="C12" s="39"/>
      <c r="D12" s="39"/>
      <c r="E12" s="39"/>
      <c r="F12" s="39"/>
      <c r="G12" s="39"/>
      <c r="H12" s="39"/>
      <c r="I12" s="39"/>
      <c r="J12" s="39"/>
      <c r="K12" s="39"/>
      <c r="L12" s="44"/>
      <c r="M12" s="44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</row>
    <row r="13" spans="1:258" customFormat="1" ht="15" x14ac:dyDescent="0.2">
      <c r="A13" s="37"/>
      <c r="B13" s="42" t="s">
        <v>8</v>
      </c>
      <c r="C13" s="39"/>
      <c r="D13" s="39"/>
      <c r="E13" s="39"/>
      <c r="F13" s="39"/>
      <c r="G13" s="39"/>
      <c r="H13" s="39"/>
      <c r="I13" s="39"/>
      <c r="J13" s="39"/>
      <c r="K13" s="39"/>
      <c r="L13" s="44"/>
      <c r="M13" s="44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</row>
    <row r="14" spans="1:258" customFormat="1" ht="15" x14ac:dyDescent="0.2">
      <c r="A14" s="37"/>
      <c r="B14" s="45" t="s">
        <v>9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7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</row>
    <row r="15" spans="1:258" customFormat="1" x14ac:dyDescent="0.2">
      <c r="A15" s="41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</row>
    <row r="16" spans="1:258" customFormat="1" ht="27" customHeight="1" x14ac:dyDescent="0.2">
      <c r="A16" s="41"/>
      <c r="B16" s="49" t="s">
        <v>36</v>
      </c>
      <c r="C16" s="50"/>
      <c r="D16" s="50"/>
      <c r="E16" s="50"/>
      <c r="F16" s="50"/>
      <c r="G16" s="50"/>
      <c r="H16" s="50"/>
      <c r="I16" s="50"/>
      <c r="J16" s="50"/>
      <c r="K16" s="5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</row>
    <row r="17" spans="2:36" ht="14.25" customHeight="1" x14ac:dyDescent="0.2">
      <c r="B17" s="23" t="s">
        <v>26</v>
      </c>
      <c r="C17" s="24"/>
      <c r="D17" s="24"/>
      <c r="E17" s="24"/>
      <c r="F17" s="24"/>
      <c r="G17" s="24"/>
      <c r="H17" s="24"/>
      <c r="I17" s="24"/>
      <c r="J17" s="24"/>
      <c r="K17" s="24"/>
      <c r="R17" s="8"/>
      <c r="S17" s="8"/>
      <c r="T17" s="8"/>
      <c r="U17" s="8"/>
      <c r="V17" s="8"/>
      <c r="W17" s="9"/>
    </row>
    <row r="18" spans="2:36" s="3" customFormat="1" ht="23.25" customHeight="1" x14ac:dyDescent="0.2">
      <c r="B18" s="64" t="s">
        <v>37</v>
      </c>
      <c r="C18" s="85" t="s">
        <v>39</v>
      </c>
      <c r="D18" s="86"/>
      <c r="E18" s="87"/>
      <c r="F18" s="68" t="s">
        <v>40</v>
      </c>
      <c r="G18" s="68" t="s">
        <v>43</v>
      </c>
      <c r="H18" s="68" t="s">
        <v>42</v>
      </c>
      <c r="I18" s="68" t="s">
        <v>44</v>
      </c>
      <c r="J18" s="68" t="s">
        <v>45</v>
      </c>
      <c r="K18" s="69" t="s">
        <v>41</v>
      </c>
      <c r="L18" s="88" t="s">
        <v>11</v>
      </c>
      <c r="M18" s="89"/>
      <c r="N18" s="90"/>
      <c r="O18" s="91" t="s">
        <v>15</v>
      </c>
      <c r="P18" s="91" t="s">
        <v>16</v>
      </c>
      <c r="Q18" s="91" t="s">
        <v>17</v>
      </c>
      <c r="R18" s="91" t="s">
        <v>0</v>
      </c>
      <c r="S18" s="91" t="s">
        <v>1</v>
      </c>
      <c r="T18" s="93" t="s">
        <v>12</v>
      </c>
      <c r="U18" s="95" t="s">
        <v>46</v>
      </c>
      <c r="V18" s="95" t="s">
        <v>47</v>
      </c>
      <c r="W18" s="93" t="s">
        <v>13</v>
      </c>
    </row>
    <row r="19" spans="2:36" s="3" customFormat="1" ht="23.25" customHeight="1" x14ac:dyDescent="0.2">
      <c r="B19" s="25" t="s">
        <v>20</v>
      </c>
      <c r="C19" s="7" t="s">
        <v>2</v>
      </c>
      <c r="D19" s="7" t="s">
        <v>3</v>
      </c>
      <c r="E19" s="7" t="s">
        <v>4</v>
      </c>
      <c r="F19" s="26"/>
      <c r="G19" s="26"/>
      <c r="H19" s="26"/>
      <c r="I19" s="26"/>
      <c r="J19" s="26"/>
      <c r="K19" s="26"/>
      <c r="L19" s="27" t="s">
        <v>2</v>
      </c>
      <c r="M19" s="28" t="s">
        <v>3</v>
      </c>
      <c r="N19" s="29" t="s">
        <v>4</v>
      </c>
      <c r="O19" s="92"/>
      <c r="P19" s="92"/>
      <c r="Q19" s="92"/>
      <c r="R19" s="92"/>
      <c r="S19" s="92"/>
      <c r="T19" s="94"/>
      <c r="U19" s="96"/>
      <c r="V19" s="96"/>
      <c r="W19" s="94"/>
    </row>
    <row r="20" spans="2:36" s="6" customFormat="1" ht="14.25" customHeight="1" x14ac:dyDescent="0.2">
      <c r="B20" s="62" t="s">
        <v>52</v>
      </c>
      <c r="C20" s="58">
        <v>0.21586069999999999</v>
      </c>
      <c r="D20" s="58">
        <v>0.20266619999999999</v>
      </c>
      <c r="E20" s="58">
        <v>0.1706056</v>
      </c>
      <c r="F20" s="10">
        <v>1.7712200000000001E-2</v>
      </c>
      <c r="G20" s="103">
        <v>2.5000000000000001E-4</v>
      </c>
      <c r="H20" s="103">
        <v>3.1189999999999998E-3</v>
      </c>
      <c r="I20" s="65"/>
      <c r="J20" s="141">
        <v>1.3999999999999999E-4</v>
      </c>
      <c r="K20" s="104">
        <v>1.6999999999999999E-3</v>
      </c>
      <c r="L20" s="59">
        <f>C20+$F20+$G$20+$H20+$J20+$K20</f>
        <v>0.23878190000000002</v>
      </c>
      <c r="M20" s="59">
        <f>D20+$F20+$G20+$H20+J20+$K20</f>
        <v>0.22558740000000002</v>
      </c>
      <c r="N20" s="59">
        <f>E20+$F20+$G20+$H20+J20+$K20</f>
        <v>0.19352680000000003</v>
      </c>
      <c r="O20" s="106">
        <v>5.9999999999999995E-4</v>
      </c>
      <c r="P20" s="106">
        <v>8.4799999999999997E-3</v>
      </c>
      <c r="Q20" s="109" t="s">
        <v>14</v>
      </c>
      <c r="R20" s="76">
        <v>9.5E-4</v>
      </c>
      <c r="S20" s="76">
        <v>0</v>
      </c>
      <c r="T20" s="79">
        <f>O20+P20+R20+S20</f>
        <v>1.0029999999999999E-2</v>
      </c>
      <c r="U20" s="97">
        <v>0</v>
      </c>
      <c r="V20" s="97">
        <v>0</v>
      </c>
      <c r="W20" s="100">
        <f>U20+V20</f>
        <v>0</v>
      </c>
      <c r="X20" s="3"/>
      <c r="Y20" s="3"/>
      <c r="Z20" s="3"/>
      <c r="AA20" s="3"/>
      <c r="AB20" s="3"/>
      <c r="AC20" s="15"/>
      <c r="AD20" s="15"/>
      <c r="AE20" s="15"/>
      <c r="AF20" s="3"/>
      <c r="AG20" s="3"/>
      <c r="AH20" s="3"/>
      <c r="AI20" s="3"/>
      <c r="AJ20" s="3"/>
    </row>
    <row r="21" spans="2:36" s="3" customFormat="1" ht="14.25" customHeight="1" x14ac:dyDescent="0.2">
      <c r="B21" s="63" t="s">
        <v>53</v>
      </c>
      <c r="C21" s="58">
        <v>0.19176080000000001</v>
      </c>
      <c r="D21" s="58">
        <v>0.1901746</v>
      </c>
      <c r="E21" s="58">
        <v>0.15863869999999999</v>
      </c>
      <c r="F21" s="10">
        <v>2.0400600000000001E-2</v>
      </c>
      <c r="G21" s="104"/>
      <c r="H21" s="104"/>
      <c r="I21" s="66"/>
      <c r="J21" s="141"/>
      <c r="K21" s="104"/>
      <c r="L21" s="59">
        <f>C21+$F21+$G$20+$H20+$J20+$K20</f>
        <v>0.21737040000000002</v>
      </c>
      <c r="M21" s="59">
        <f>D21+$F21+$G20+$H20+J20+$K20</f>
        <v>0.21578420000000001</v>
      </c>
      <c r="N21" s="59">
        <f>E21+$F21+$G20+$H20+J20+$K20</f>
        <v>0.1842483</v>
      </c>
      <c r="O21" s="107"/>
      <c r="P21" s="107"/>
      <c r="Q21" s="110"/>
      <c r="R21" s="77"/>
      <c r="S21" s="77"/>
      <c r="T21" s="80"/>
      <c r="U21" s="98"/>
      <c r="V21" s="98"/>
      <c r="W21" s="101"/>
      <c r="AC21" s="15"/>
      <c r="AD21" s="15"/>
      <c r="AE21" s="15"/>
    </row>
    <row r="22" spans="2:36" s="3" customFormat="1" ht="14.25" customHeight="1" x14ac:dyDescent="0.2">
      <c r="B22" s="63" t="s">
        <v>54</v>
      </c>
      <c r="C22" s="58">
        <v>0.15376020000000001</v>
      </c>
      <c r="D22" s="58">
        <v>0.16715050000000001</v>
      </c>
      <c r="E22" s="58">
        <v>0.13712269999999999</v>
      </c>
      <c r="F22" s="10">
        <v>1.3470599999999999E-2</v>
      </c>
      <c r="G22" s="105"/>
      <c r="H22" s="105"/>
      <c r="I22" s="67"/>
      <c r="J22" s="142"/>
      <c r="K22" s="105"/>
      <c r="L22" s="59">
        <f>C22+$F22+$G$20+$H21+$J21+$K21</f>
        <v>0.16748080000000001</v>
      </c>
      <c r="M22" s="59">
        <f>D22+$F22+$G21+$H21+J21+$K21</f>
        <v>0.18062110000000001</v>
      </c>
      <c r="N22" s="59">
        <f>E22+$F22+$G21+$H21+J21+$K21</f>
        <v>0.15059329999999999</v>
      </c>
      <c r="O22" s="108"/>
      <c r="P22" s="108"/>
      <c r="Q22" s="111"/>
      <c r="R22" s="78"/>
      <c r="S22" s="78"/>
      <c r="T22" s="81"/>
      <c r="U22" s="99"/>
      <c r="V22" s="99"/>
      <c r="W22" s="102"/>
      <c r="AC22" s="15"/>
      <c r="AD22" s="15"/>
      <c r="AE22" s="15"/>
    </row>
    <row r="23" spans="2:36" s="3" customFormat="1" ht="14.25" customHeight="1" x14ac:dyDescent="0.2">
      <c r="B23" s="30" t="s">
        <v>21</v>
      </c>
      <c r="C23" s="12" t="s">
        <v>14</v>
      </c>
      <c r="D23" s="12" t="s">
        <v>14</v>
      </c>
      <c r="E23" s="12" t="s">
        <v>14</v>
      </c>
      <c r="F23" s="12" t="s">
        <v>14</v>
      </c>
      <c r="G23" s="12" t="s">
        <v>14</v>
      </c>
      <c r="H23" s="12" t="s">
        <v>14</v>
      </c>
      <c r="I23" s="31">
        <v>40</v>
      </c>
      <c r="J23" s="12" t="s">
        <v>14</v>
      </c>
      <c r="K23" s="12" t="s">
        <v>14</v>
      </c>
      <c r="L23" s="112">
        <f>I23</f>
        <v>40</v>
      </c>
      <c r="M23" s="113"/>
      <c r="N23" s="114"/>
      <c r="O23" s="70">
        <v>4.6057999999999995</v>
      </c>
      <c r="P23" s="13" t="s">
        <v>14</v>
      </c>
      <c r="Q23" s="70">
        <v>20.461199999999998</v>
      </c>
      <c r="R23" s="12" t="s">
        <v>14</v>
      </c>
      <c r="S23" s="71">
        <v>0</v>
      </c>
      <c r="T23" s="33">
        <f>O23+Q23+S23</f>
        <v>25.066999999999997</v>
      </c>
      <c r="U23" s="12">
        <v>0</v>
      </c>
      <c r="V23" s="12">
        <v>0</v>
      </c>
      <c r="W23" s="33">
        <f>U23+V23</f>
        <v>0</v>
      </c>
      <c r="AC23" s="15"/>
      <c r="AD23" s="15"/>
      <c r="AE23" s="15"/>
    </row>
    <row r="24" spans="2:36" s="3" customFormat="1" ht="14.25" customHeight="1" x14ac:dyDescent="0.2">
      <c r="B24" s="30" t="s">
        <v>22</v>
      </c>
      <c r="C24" s="12" t="s">
        <v>14</v>
      </c>
      <c r="D24" s="12" t="s">
        <v>14</v>
      </c>
      <c r="E24" s="12" t="s">
        <v>14</v>
      </c>
      <c r="F24" s="12" t="s">
        <v>14</v>
      </c>
      <c r="G24" s="12" t="s">
        <v>14</v>
      </c>
      <c r="H24" s="12" t="s">
        <v>14</v>
      </c>
      <c r="I24" s="12"/>
      <c r="J24" s="12" t="s">
        <v>14</v>
      </c>
      <c r="K24" s="12" t="s">
        <v>14</v>
      </c>
      <c r="L24" s="115" t="s">
        <v>14</v>
      </c>
      <c r="M24" s="116"/>
      <c r="N24" s="117"/>
      <c r="O24" s="70">
        <v>28.750599999999999</v>
      </c>
      <c r="P24" s="13" t="s">
        <v>14</v>
      </c>
      <c r="Q24" s="12" t="s">
        <v>14</v>
      </c>
      <c r="R24" s="12" t="s">
        <v>14</v>
      </c>
      <c r="S24" s="12" t="s">
        <v>14</v>
      </c>
      <c r="T24" s="33">
        <f>O24</f>
        <v>28.750599999999999</v>
      </c>
      <c r="U24" s="12">
        <v>0</v>
      </c>
      <c r="V24" s="12">
        <v>0</v>
      </c>
      <c r="W24" s="33">
        <f>U24+V24</f>
        <v>0</v>
      </c>
      <c r="AC24" s="15"/>
      <c r="AD24" s="15"/>
      <c r="AE24" s="15"/>
    </row>
    <row r="25" spans="2:36" ht="25.5" customHeight="1" x14ac:dyDescent="0.2">
      <c r="B25" s="34" t="s">
        <v>18</v>
      </c>
      <c r="C25" s="17"/>
      <c r="D25" s="17"/>
      <c r="E25" s="17"/>
      <c r="F25" s="17"/>
      <c r="G25" s="17"/>
      <c r="H25" s="17"/>
      <c r="I25" s="17"/>
      <c r="J25" s="17"/>
      <c r="K25" s="17"/>
      <c r="L25" s="118" t="s">
        <v>19</v>
      </c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</row>
    <row r="27" spans="2:36" ht="14.25" customHeight="1" x14ac:dyDescent="0.2">
      <c r="B27" s="23" t="s">
        <v>27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2:36" s="3" customFormat="1" ht="23.25" customHeight="1" x14ac:dyDescent="0.2">
      <c r="B28" s="64" t="str">
        <f>B18</f>
        <v>1 gennaio - 31 marzo 2023</v>
      </c>
      <c r="C28" s="85" t="s">
        <v>39</v>
      </c>
      <c r="D28" s="86"/>
      <c r="E28" s="87"/>
      <c r="F28" s="75" t="s">
        <v>40</v>
      </c>
      <c r="G28" s="75" t="s">
        <v>43</v>
      </c>
      <c r="H28" s="75" t="s">
        <v>42</v>
      </c>
      <c r="I28" s="75" t="s">
        <v>44</v>
      </c>
      <c r="J28" s="75" t="s">
        <v>45</v>
      </c>
      <c r="K28" s="69" t="s">
        <v>41</v>
      </c>
      <c r="L28" s="120" t="s">
        <v>11</v>
      </c>
      <c r="M28" s="121"/>
      <c r="N28" s="122"/>
      <c r="O28" s="123" t="s">
        <v>15</v>
      </c>
      <c r="P28" s="123" t="s">
        <v>16</v>
      </c>
      <c r="Q28" s="123" t="s">
        <v>17</v>
      </c>
      <c r="R28" s="125" t="s">
        <v>0</v>
      </c>
      <c r="S28" s="125" t="s">
        <v>1</v>
      </c>
      <c r="T28" s="127" t="s">
        <v>12</v>
      </c>
      <c r="U28" s="129" t="s">
        <v>32</v>
      </c>
      <c r="V28" s="129" t="s">
        <v>33</v>
      </c>
      <c r="W28" s="127" t="s">
        <v>13</v>
      </c>
    </row>
    <row r="29" spans="2:36" s="3" customFormat="1" ht="14.25" customHeight="1" x14ac:dyDescent="0.2">
      <c r="B29" s="25" t="s">
        <v>20</v>
      </c>
      <c r="C29" s="7" t="s">
        <v>2</v>
      </c>
      <c r="D29" s="7" t="s">
        <v>3</v>
      </c>
      <c r="E29" s="7" t="s">
        <v>4</v>
      </c>
      <c r="F29" s="26"/>
      <c r="G29" s="26"/>
      <c r="H29" s="26"/>
      <c r="I29" s="26"/>
      <c r="J29" s="26"/>
      <c r="K29" s="26"/>
      <c r="L29" s="27" t="s">
        <v>2</v>
      </c>
      <c r="M29" s="28" t="s">
        <v>3</v>
      </c>
      <c r="N29" s="29" t="s">
        <v>4</v>
      </c>
      <c r="O29" s="124"/>
      <c r="P29" s="124"/>
      <c r="Q29" s="124"/>
      <c r="R29" s="126"/>
      <c r="S29" s="126"/>
      <c r="T29" s="128"/>
      <c r="U29" s="130"/>
      <c r="V29" s="130"/>
      <c r="W29" s="128"/>
    </row>
    <row r="30" spans="2:36" s="6" customFormat="1" ht="14.25" customHeight="1" x14ac:dyDescent="0.2">
      <c r="B30" s="62" t="str">
        <f>B20</f>
        <v>gennaio 2023</v>
      </c>
      <c r="C30" s="10">
        <f>IF(C20=0,"",C20)</f>
        <v>0.21586069999999999</v>
      </c>
      <c r="D30" s="10">
        <f t="shared" ref="D30:E30" si="0">IF(D20=0,"",D20)</f>
        <v>0.20266619999999999</v>
      </c>
      <c r="E30" s="10">
        <f t="shared" si="0"/>
        <v>0.1706056</v>
      </c>
      <c r="F30" s="10">
        <f t="shared" ref="F30:K30" si="1">F20</f>
        <v>1.7712200000000001E-2</v>
      </c>
      <c r="G30" s="103">
        <f t="shared" si="1"/>
        <v>2.5000000000000001E-4</v>
      </c>
      <c r="H30" s="103">
        <f t="shared" si="1"/>
        <v>3.1189999999999998E-3</v>
      </c>
      <c r="I30" s="65"/>
      <c r="J30" s="143">
        <f t="shared" si="1"/>
        <v>1.3999999999999999E-4</v>
      </c>
      <c r="K30" s="104">
        <f t="shared" si="1"/>
        <v>1.6999999999999999E-3</v>
      </c>
      <c r="L30" s="59">
        <f>C30+$F30+$G$20+$H30+$J30+$K30</f>
        <v>0.23878190000000002</v>
      </c>
      <c r="M30" s="59">
        <f>D30+$F30+$G30+$H30+J30+$K30</f>
        <v>0.22558740000000002</v>
      </c>
      <c r="N30" s="59">
        <f>E30+$F30+$G30+$H30+J30+$K30</f>
        <v>0.19352680000000003</v>
      </c>
      <c r="O30" s="106">
        <v>5.9999999999999995E-4</v>
      </c>
      <c r="P30" s="106">
        <v>8.4799999999999997E-3</v>
      </c>
      <c r="Q30" s="109" t="s">
        <v>14</v>
      </c>
      <c r="R30" s="76">
        <v>9.5E-4</v>
      </c>
      <c r="S30" s="76">
        <v>0</v>
      </c>
      <c r="T30" s="79">
        <f>O30+P30+R30+S30</f>
        <v>1.0029999999999999E-2</v>
      </c>
      <c r="U30" s="97">
        <v>0</v>
      </c>
      <c r="V30" s="97">
        <v>0</v>
      </c>
      <c r="W30" s="100">
        <f>U30+V30</f>
        <v>0</v>
      </c>
      <c r="X30" s="3"/>
      <c r="Y30" s="3"/>
      <c r="Z30" s="3"/>
      <c r="AA30" s="3"/>
      <c r="AB30" s="15"/>
      <c r="AC30" s="15"/>
      <c r="AD30" s="15"/>
      <c r="AE30" s="3"/>
      <c r="AF30" s="3"/>
      <c r="AG30" s="3"/>
      <c r="AH30" s="3"/>
      <c r="AI30" s="3"/>
      <c r="AJ30" s="3"/>
    </row>
    <row r="31" spans="2:36" s="3" customFormat="1" ht="14.25" customHeight="1" x14ac:dyDescent="0.2">
      <c r="B31" s="62" t="str">
        <f>B21</f>
        <v>febbraio 2023</v>
      </c>
      <c r="C31" s="10">
        <f t="shared" ref="C31:E31" si="2">IF(C21=0,"",C21)</f>
        <v>0.19176080000000001</v>
      </c>
      <c r="D31" s="10">
        <f t="shared" si="2"/>
        <v>0.1901746</v>
      </c>
      <c r="E31" s="10">
        <f t="shared" si="2"/>
        <v>0.15863869999999999</v>
      </c>
      <c r="F31" s="10">
        <f t="shared" ref="F31:K31" si="3">F21</f>
        <v>2.0400600000000001E-2</v>
      </c>
      <c r="G31" s="104">
        <f t="shared" si="3"/>
        <v>0</v>
      </c>
      <c r="H31" s="104">
        <f t="shared" si="3"/>
        <v>0</v>
      </c>
      <c r="I31" s="66"/>
      <c r="J31" s="143"/>
      <c r="K31" s="104">
        <f t="shared" si="3"/>
        <v>0</v>
      </c>
      <c r="L31" s="59">
        <f t="shared" ref="L31:N31" si="4">IF(L21&gt;0,L21,"")</f>
        <v>0.21737040000000002</v>
      </c>
      <c r="M31" s="59">
        <f t="shared" si="4"/>
        <v>0.21578420000000001</v>
      </c>
      <c r="N31" s="59">
        <f t="shared" si="4"/>
        <v>0.1842483</v>
      </c>
      <c r="O31" s="107"/>
      <c r="P31" s="107"/>
      <c r="Q31" s="110"/>
      <c r="R31" s="77"/>
      <c r="S31" s="77"/>
      <c r="T31" s="80"/>
      <c r="U31" s="98"/>
      <c r="V31" s="98"/>
      <c r="W31" s="101"/>
      <c r="AB31" s="15"/>
      <c r="AC31" s="15"/>
      <c r="AD31" s="15"/>
    </row>
    <row r="32" spans="2:36" s="3" customFormat="1" ht="14.25" customHeight="1" x14ac:dyDescent="0.2">
      <c r="B32" s="62" t="str">
        <f>B22</f>
        <v>marzo 2023</v>
      </c>
      <c r="C32" s="10">
        <f t="shared" ref="C32:E32" si="5">IF(C22=0,"",C22)</f>
        <v>0.15376020000000001</v>
      </c>
      <c r="D32" s="10">
        <f t="shared" si="5"/>
        <v>0.16715050000000001</v>
      </c>
      <c r="E32" s="10">
        <f t="shared" si="5"/>
        <v>0.13712269999999999</v>
      </c>
      <c r="F32" s="10">
        <f t="shared" ref="F32:K32" si="6">F22</f>
        <v>1.3470599999999999E-2</v>
      </c>
      <c r="G32" s="105">
        <f t="shared" si="6"/>
        <v>0</v>
      </c>
      <c r="H32" s="105">
        <f t="shared" si="6"/>
        <v>0</v>
      </c>
      <c r="I32" s="67"/>
      <c r="J32" s="144"/>
      <c r="K32" s="105">
        <f t="shared" si="6"/>
        <v>0</v>
      </c>
      <c r="L32" s="59">
        <f t="shared" ref="L32:N32" si="7">IF(L22&gt;0,L22,"")</f>
        <v>0.16748080000000001</v>
      </c>
      <c r="M32" s="59">
        <f t="shared" si="7"/>
        <v>0.18062110000000001</v>
      </c>
      <c r="N32" s="59">
        <f t="shared" si="7"/>
        <v>0.15059329999999999</v>
      </c>
      <c r="O32" s="108"/>
      <c r="P32" s="108"/>
      <c r="Q32" s="111"/>
      <c r="R32" s="78"/>
      <c r="S32" s="78"/>
      <c r="T32" s="81"/>
      <c r="U32" s="99"/>
      <c r="V32" s="99"/>
      <c r="W32" s="102"/>
      <c r="AB32" s="15"/>
      <c r="AC32" s="15"/>
      <c r="AD32" s="15"/>
    </row>
    <row r="33" spans="2:36" s="3" customFormat="1" ht="14.25" customHeight="1" x14ac:dyDescent="0.2">
      <c r="B33" s="30" t="s">
        <v>21</v>
      </c>
      <c r="C33" s="12" t="str">
        <f t="shared" ref="C33:K33" si="8">C23</f>
        <v xml:space="preserve">- </v>
      </c>
      <c r="D33" s="12" t="str">
        <f t="shared" si="8"/>
        <v xml:space="preserve">- </v>
      </c>
      <c r="E33" s="12" t="str">
        <f t="shared" si="8"/>
        <v xml:space="preserve">- </v>
      </c>
      <c r="F33" s="12" t="str">
        <f t="shared" si="8"/>
        <v xml:space="preserve">- </v>
      </c>
      <c r="G33" s="31" t="str">
        <f t="shared" si="8"/>
        <v xml:space="preserve">- </v>
      </c>
      <c r="H33" s="31" t="str">
        <f t="shared" si="8"/>
        <v xml:space="preserve">- </v>
      </c>
      <c r="I33" s="31">
        <f t="shared" si="8"/>
        <v>40</v>
      </c>
      <c r="J33" s="12" t="str">
        <f t="shared" ref="J33" si="9">J23</f>
        <v xml:space="preserve">- </v>
      </c>
      <c r="K33" s="12" t="str">
        <f t="shared" si="8"/>
        <v xml:space="preserve">- </v>
      </c>
      <c r="L33" s="112">
        <f>I33</f>
        <v>40</v>
      </c>
      <c r="M33" s="113"/>
      <c r="N33" s="114"/>
      <c r="O33" s="70">
        <v>4.6057999999999995</v>
      </c>
      <c r="P33" s="13" t="s">
        <v>14</v>
      </c>
      <c r="Q33" s="70">
        <v>20.461199999999998</v>
      </c>
      <c r="R33" s="12" t="s">
        <v>14</v>
      </c>
      <c r="S33" s="71">
        <v>0</v>
      </c>
      <c r="T33" s="33">
        <f>O33+Q33+S33</f>
        <v>25.066999999999997</v>
      </c>
      <c r="U33" s="32">
        <v>0</v>
      </c>
      <c r="V33" s="32">
        <v>0</v>
      </c>
      <c r="W33" s="33">
        <f>U33+V33</f>
        <v>0</v>
      </c>
      <c r="AB33" s="15"/>
      <c r="AC33" s="15"/>
      <c r="AD33" s="15"/>
    </row>
    <row r="34" spans="2:36" s="3" customFormat="1" ht="14.25" customHeight="1" x14ac:dyDescent="0.2">
      <c r="B34" s="30" t="s">
        <v>22</v>
      </c>
      <c r="C34" s="12" t="str">
        <f t="shared" ref="C34:K34" si="10">C24</f>
        <v xml:space="preserve">- </v>
      </c>
      <c r="D34" s="12" t="str">
        <f t="shared" si="10"/>
        <v xml:space="preserve">- </v>
      </c>
      <c r="E34" s="12" t="str">
        <f t="shared" si="10"/>
        <v xml:space="preserve">- </v>
      </c>
      <c r="F34" s="12" t="str">
        <f t="shared" si="10"/>
        <v xml:space="preserve">- </v>
      </c>
      <c r="G34" s="12" t="str">
        <f t="shared" si="10"/>
        <v xml:space="preserve">- </v>
      </c>
      <c r="H34" s="12" t="str">
        <f t="shared" si="10"/>
        <v xml:space="preserve">- </v>
      </c>
      <c r="I34" s="12">
        <f t="shared" si="10"/>
        <v>0</v>
      </c>
      <c r="J34" s="12" t="str">
        <f t="shared" ref="J34" si="11">J24</f>
        <v xml:space="preserve">- </v>
      </c>
      <c r="K34" s="12" t="str">
        <f t="shared" si="10"/>
        <v xml:space="preserve">- </v>
      </c>
      <c r="L34" s="115" t="s">
        <v>14</v>
      </c>
      <c r="M34" s="116"/>
      <c r="N34" s="117"/>
      <c r="O34" s="72">
        <v>27.229400000000002</v>
      </c>
      <c r="P34" s="13" t="s">
        <v>14</v>
      </c>
      <c r="Q34" s="12" t="s">
        <v>14</v>
      </c>
      <c r="R34" s="12" t="s">
        <v>14</v>
      </c>
      <c r="S34" s="12" t="s">
        <v>14</v>
      </c>
      <c r="T34" s="33">
        <f>O34</f>
        <v>27.229400000000002</v>
      </c>
      <c r="U34" s="12">
        <v>0</v>
      </c>
      <c r="V34" s="12">
        <v>0</v>
      </c>
      <c r="W34" s="33">
        <f>U34+V34</f>
        <v>0</v>
      </c>
      <c r="AB34" s="15"/>
      <c r="AC34" s="15"/>
      <c r="AD34" s="15"/>
    </row>
    <row r="35" spans="2:36" ht="25.5" customHeight="1" x14ac:dyDescent="0.2">
      <c r="B35" s="34" t="s">
        <v>18</v>
      </c>
      <c r="C35" s="17"/>
      <c r="D35" s="17"/>
      <c r="E35" s="17"/>
      <c r="F35" s="17"/>
      <c r="G35" s="17"/>
      <c r="H35" s="17"/>
      <c r="I35" s="17"/>
      <c r="J35" s="17"/>
      <c r="K35" s="17"/>
      <c r="L35" s="118" t="s">
        <v>19</v>
      </c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9"/>
    </row>
    <row r="36" spans="2:36" x14ac:dyDescent="0.2">
      <c r="W36" s="9"/>
    </row>
    <row r="37" spans="2:36" ht="14.25" customHeight="1" x14ac:dyDescent="0.2">
      <c r="B37" s="23" t="s">
        <v>5</v>
      </c>
      <c r="C37" s="24"/>
      <c r="D37" s="24"/>
      <c r="E37" s="24"/>
      <c r="F37" s="24"/>
      <c r="G37" s="24"/>
      <c r="H37" s="24"/>
      <c r="I37" s="24"/>
      <c r="J37" s="24"/>
      <c r="K37" s="24"/>
    </row>
    <row r="38" spans="2:36" s="3" customFormat="1" ht="23.25" customHeight="1" x14ac:dyDescent="0.2">
      <c r="B38" s="64" t="str">
        <f>B28</f>
        <v>1 gennaio - 31 marzo 2023</v>
      </c>
      <c r="C38" s="85" t="s">
        <v>39</v>
      </c>
      <c r="D38" s="86"/>
      <c r="E38" s="87"/>
      <c r="F38" s="75" t="s">
        <v>40</v>
      </c>
      <c r="G38" s="75" t="s">
        <v>43</v>
      </c>
      <c r="H38" s="75" t="s">
        <v>42</v>
      </c>
      <c r="I38" s="75" t="s">
        <v>44</v>
      </c>
      <c r="J38" s="75" t="s">
        <v>45</v>
      </c>
      <c r="K38" s="69" t="s">
        <v>41</v>
      </c>
      <c r="L38" s="120" t="s">
        <v>11</v>
      </c>
      <c r="M38" s="121"/>
      <c r="N38" s="122"/>
      <c r="O38" s="123" t="s">
        <v>15</v>
      </c>
      <c r="P38" s="123" t="s">
        <v>16</v>
      </c>
      <c r="Q38" s="123" t="s">
        <v>17</v>
      </c>
      <c r="R38" s="125" t="s">
        <v>0</v>
      </c>
      <c r="S38" s="125" t="s">
        <v>1</v>
      </c>
      <c r="T38" s="127" t="s">
        <v>12</v>
      </c>
      <c r="U38" s="129" t="s">
        <v>32</v>
      </c>
      <c r="V38" s="129" t="s">
        <v>33</v>
      </c>
      <c r="W38" s="127" t="s">
        <v>13</v>
      </c>
    </row>
    <row r="39" spans="2:36" s="3" customFormat="1" ht="14.25" customHeight="1" x14ac:dyDescent="0.2">
      <c r="B39" s="25" t="s">
        <v>20</v>
      </c>
      <c r="C39" s="7" t="s">
        <v>2</v>
      </c>
      <c r="D39" s="7" t="s">
        <v>3</v>
      </c>
      <c r="E39" s="7" t="s">
        <v>4</v>
      </c>
      <c r="F39" s="26"/>
      <c r="G39" s="26"/>
      <c r="H39" s="26"/>
      <c r="I39" s="26"/>
      <c r="J39" s="26"/>
      <c r="K39" s="26"/>
      <c r="L39" s="27" t="s">
        <v>2</v>
      </c>
      <c r="M39" s="28" t="s">
        <v>3</v>
      </c>
      <c r="N39" s="29" t="s">
        <v>4</v>
      </c>
      <c r="O39" s="124"/>
      <c r="P39" s="124"/>
      <c r="Q39" s="124"/>
      <c r="R39" s="126"/>
      <c r="S39" s="126"/>
      <c r="T39" s="128"/>
      <c r="U39" s="130"/>
      <c r="V39" s="130"/>
      <c r="W39" s="128"/>
    </row>
    <row r="40" spans="2:36" s="6" customFormat="1" ht="14.25" customHeight="1" x14ac:dyDescent="0.2">
      <c r="B40" s="62" t="str">
        <f>B30</f>
        <v>gennaio 2023</v>
      </c>
      <c r="C40" s="10">
        <f>IF(C30=0,"",C30)</f>
        <v>0.21586069999999999</v>
      </c>
      <c r="D40" s="10">
        <f t="shared" ref="D40:E40" si="12">IF(D30=0,"",D30)</f>
        <v>0.20266619999999999</v>
      </c>
      <c r="E40" s="10">
        <f t="shared" si="12"/>
        <v>0.1706056</v>
      </c>
      <c r="F40" s="10">
        <f t="shared" ref="F40:H40" si="13">F30</f>
        <v>1.7712200000000001E-2</v>
      </c>
      <c r="G40" s="103">
        <f t="shared" si="13"/>
        <v>2.5000000000000001E-4</v>
      </c>
      <c r="H40" s="103">
        <f t="shared" si="13"/>
        <v>3.1189999999999998E-3</v>
      </c>
      <c r="I40" s="65"/>
      <c r="J40" s="143">
        <f t="shared" ref="J40:K40" si="14">J30</f>
        <v>1.3999999999999999E-4</v>
      </c>
      <c r="K40" s="104">
        <f t="shared" si="14"/>
        <v>1.6999999999999999E-3</v>
      </c>
      <c r="L40" s="59">
        <f>C40+$F40+$G$20+$H40+$J40+$K40</f>
        <v>0.23878190000000002</v>
      </c>
      <c r="M40" s="59">
        <f>D40+$F40+$G40+$H40+J40+$K40</f>
        <v>0.22558740000000002</v>
      </c>
      <c r="N40" s="59">
        <f>E40+$F40+$G40+$H40+J40+$K40</f>
        <v>0.19352680000000003</v>
      </c>
      <c r="O40" s="106">
        <v>5.9999999999999995E-4</v>
      </c>
      <c r="P40" s="106">
        <v>8.4799999999999997E-3</v>
      </c>
      <c r="Q40" s="109" t="s">
        <v>14</v>
      </c>
      <c r="R40" s="76">
        <v>9.5E-4</v>
      </c>
      <c r="S40" s="76">
        <v>0</v>
      </c>
      <c r="T40" s="79">
        <f>O40+P40+R40+S40</f>
        <v>1.0029999999999999E-2</v>
      </c>
      <c r="U40" s="131">
        <v>0</v>
      </c>
      <c r="V40" s="131">
        <v>0</v>
      </c>
      <c r="W40" s="134">
        <f>U40+V40</f>
        <v>0</v>
      </c>
      <c r="X40" s="3"/>
      <c r="Y40" s="3"/>
      <c r="Z40" s="3"/>
      <c r="AA40" s="3"/>
      <c r="AB40" s="16"/>
      <c r="AC40" s="16"/>
      <c r="AD40" s="16"/>
      <c r="AE40" s="3"/>
      <c r="AF40" s="3"/>
      <c r="AG40" s="3"/>
      <c r="AH40" s="3"/>
      <c r="AI40" s="3"/>
      <c r="AJ40" s="3"/>
    </row>
    <row r="41" spans="2:36" s="3" customFormat="1" ht="14.25" customHeight="1" x14ac:dyDescent="0.2">
      <c r="B41" s="62" t="str">
        <f>B31</f>
        <v>febbraio 2023</v>
      </c>
      <c r="C41" s="10">
        <f t="shared" ref="C41:E41" si="15">IF(C31=0,"",C31)</f>
        <v>0.19176080000000001</v>
      </c>
      <c r="D41" s="10">
        <f t="shared" si="15"/>
        <v>0.1901746</v>
      </c>
      <c r="E41" s="10">
        <f t="shared" si="15"/>
        <v>0.15863869999999999</v>
      </c>
      <c r="F41" s="10">
        <f t="shared" ref="F41:H41" si="16">F31</f>
        <v>2.0400600000000001E-2</v>
      </c>
      <c r="G41" s="104">
        <f t="shared" si="16"/>
        <v>0</v>
      </c>
      <c r="H41" s="104">
        <f t="shared" si="16"/>
        <v>0</v>
      </c>
      <c r="I41" s="66"/>
      <c r="J41" s="143"/>
      <c r="K41" s="104">
        <f t="shared" ref="K41" si="17">K31</f>
        <v>0</v>
      </c>
      <c r="L41" s="59">
        <f t="shared" ref="L41:N41" si="18">IF(L31&gt;0,L31,"")</f>
        <v>0.21737040000000002</v>
      </c>
      <c r="M41" s="59">
        <f t="shared" si="18"/>
        <v>0.21578420000000001</v>
      </c>
      <c r="N41" s="59">
        <f t="shared" si="18"/>
        <v>0.1842483</v>
      </c>
      <c r="O41" s="107"/>
      <c r="P41" s="107"/>
      <c r="Q41" s="110"/>
      <c r="R41" s="77"/>
      <c r="S41" s="77"/>
      <c r="T41" s="80"/>
      <c r="U41" s="132"/>
      <c r="V41" s="132"/>
      <c r="W41" s="135"/>
      <c r="AB41" s="16"/>
      <c r="AC41" s="16"/>
      <c r="AD41" s="16"/>
    </row>
    <row r="42" spans="2:36" s="3" customFormat="1" ht="14.25" customHeight="1" x14ac:dyDescent="0.2">
      <c r="B42" s="62" t="str">
        <f>B32</f>
        <v>marzo 2023</v>
      </c>
      <c r="C42" s="10">
        <f t="shared" ref="C42:E42" si="19">IF(C32=0,"",C32)</f>
        <v>0.15376020000000001</v>
      </c>
      <c r="D42" s="10">
        <f t="shared" si="19"/>
        <v>0.16715050000000001</v>
      </c>
      <c r="E42" s="10">
        <f t="shared" si="19"/>
        <v>0.13712269999999999</v>
      </c>
      <c r="F42" s="10">
        <f t="shared" ref="F42:H42" si="20">F32</f>
        <v>1.3470599999999999E-2</v>
      </c>
      <c r="G42" s="105">
        <f t="shared" si="20"/>
        <v>0</v>
      </c>
      <c r="H42" s="105">
        <f t="shared" si="20"/>
        <v>0</v>
      </c>
      <c r="I42" s="67"/>
      <c r="J42" s="144"/>
      <c r="K42" s="105">
        <f t="shared" ref="K42" si="21">K32</f>
        <v>0</v>
      </c>
      <c r="L42" s="59">
        <f t="shared" ref="L42:N42" si="22">IF(L32&gt;0,L32,"")</f>
        <v>0.16748080000000001</v>
      </c>
      <c r="M42" s="59">
        <f t="shared" si="22"/>
        <v>0.18062110000000001</v>
      </c>
      <c r="N42" s="59">
        <f t="shared" si="22"/>
        <v>0.15059329999999999</v>
      </c>
      <c r="O42" s="108"/>
      <c r="P42" s="108"/>
      <c r="Q42" s="111"/>
      <c r="R42" s="78"/>
      <c r="S42" s="78"/>
      <c r="T42" s="81"/>
      <c r="U42" s="133"/>
      <c r="V42" s="133"/>
      <c r="W42" s="136"/>
      <c r="AB42" s="16"/>
      <c r="AC42" s="16"/>
      <c r="AD42" s="16"/>
    </row>
    <row r="43" spans="2:36" s="3" customFormat="1" ht="14.25" customHeight="1" x14ac:dyDescent="0.2">
      <c r="B43" s="30" t="s">
        <v>21</v>
      </c>
      <c r="C43" s="12" t="str">
        <f t="shared" ref="C43:K44" si="23">C33</f>
        <v xml:space="preserve">- </v>
      </c>
      <c r="D43" s="12" t="str">
        <f t="shared" si="23"/>
        <v xml:space="preserve">- </v>
      </c>
      <c r="E43" s="12" t="str">
        <f t="shared" si="23"/>
        <v xml:space="preserve">- </v>
      </c>
      <c r="F43" s="12" t="str">
        <f t="shared" si="23"/>
        <v xml:space="preserve">- </v>
      </c>
      <c r="G43" s="31" t="str">
        <f t="shared" si="23"/>
        <v xml:space="preserve">- </v>
      </c>
      <c r="H43" s="31" t="str">
        <f t="shared" si="23"/>
        <v xml:space="preserve">- </v>
      </c>
      <c r="I43" s="31">
        <f t="shared" si="23"/>
        <v>40</v>
      </c>
      <c r="J43" s="12" t="str">
        <f t="shared" si="23"/>
        <v xml:space="preserve">- </v>
      </c>
      <c r="K43" s="12" t="str">
        <f t="shared" si="23"/>
        <v xml:space="preserve">- </v>
      </c>
      <c r="L43" s="112">
        <f>I43</f>
        <v>40</v>
      </c>
      <c r="M43" s="113"/>
      <c r="N43" s="114"/>
      <c r="O43" s="70">
        <v>4.6057999999999995</v>
      </c>
      <c r="P43" s="13" t="s">
        <v>14</v>
      </c>
      <c r="Q43" s="70">
        <v>20.461199999999998</v>
      </c>
      <c r="R43" s="12" t="s">
        <v>14</v>
      </c>
      <c r="S43" s="73">
        <v>0</v>
      </c>
      <c r="T43" s="33">
        <f>O43+Q43+S43</f>
        <v>25.066999999999997</v>
      </c>
      <c r="U43" s="35">
        <v>0</v>
      </c>
      <c r="V43" s="35">
        <v>0</v>
      </c>
      <c r="W43" s="33">
        <f>U43+V43</f>
        <v>0</v>
      </c>
      <c r="AB43" s="16"/>
      <c r="AC43" s="16"/>
      <c r="AD43" s="16"/>
    </row>
    <row r="44" spans="2:36" s="3" customFormat="1" ht="14.25" customHeight="1" x14ac:dyDescent="0.2">
      <c r="B44" s="30" t="s">
        <v>22</v>
      </c>
      <c r="C44" s="12" t="str">
        <f t="shared" ref="C44:I44" si="24">C34</f>
        <v xml:space="preserve">- </v>
      </c>
      <c r="D44" s="12" t="str">
        <f t="shared" si="24"/>
        <v xml:space="preserve">- </v>
      </c>
      <c r="E44" s="12" t="str">
        <f t="shared" si="24"/>
        <v xml:space="preserve">- </v>
      </c>
      <c r="F44" s="12" t="str">
        <f t="shared" si="24"/>
        <v xml:space="preserve">- </v>
      </c>
      <c r="G44" s="12" t="str">
        <f t="shared" si="24"/>
        <v xml:space="preserve">- </v>
      </c>
      <c r="H44" s="12" t="str">
        <f t="shared" si="24"/>
        <v xml:space="preserve">- </v>
      </c>
      <c r="I44" s="12">
        <f t="shared" si="24"/>
        <v>0</v>
      </c>
      <c r="J44" s="12" t="str">
        <f t="shared" si="23"/>
        <v xml:space="preserve">- </v>
      </c>
      <c r="K44" s="12" t="str">
        <f t="shared" si="23"/>
        <v xml:space="preserve">- </v>
      </c>
      <c r="L44" s="115" t="s">
        <v>14</v>
      </c>
      <c r="M44" s="116"/>
      <c r="N44" s="117"/>
      <c r="O44" s="70">
        <v>30.271799999999999</v>
      </c>
      <c r="P44" s="13" t="s">
        <v>14</v>
      </c>
      <c r="Q44" s="12" t="s">
        <v>14</v>
      </c>
      <c r="R44" s="12" t="s">
        <v>14</v>
      </c>
      <c r="S44" s="12" t="s">
        <v>14</v>
      </c>
      <c r="T44" s="33">
        <f>O44</f>
        <v>30.271799999999999</v>
      </c>
      <c r="U44" s="12">
        <v>0</v>
      </c>
      <c r="V44" s="12">
        <v>0</v>
      </c>
      <c r="W44" s="33">
        <f>U44+V44</f>
        <v>0</v>
      </c>
      <c r="AB44" s="16"/>
      <c r="AC44" s="16"/>
      <c r="AD44" s="16"/>
    </row>
    <row r="45" spans="2:36" ht="25.5" customHeight="1" x14ac:dyDescent="0.2">
      <c r="B45" s="34" t="s">
        <v>18</v>
      </c>
      <c r="C45" s="17"/>
      <c r="D45" s="17"/>
      <c r="E45" s="17"/>
      <c r="F45" s="17"/>
      <c r="G45" s="17"/>
      <c r="H45" s="17"/>
      <c r="I45" s="17"/>
      <c r="J45" s="17"/>
      <c r="K45" s="17"/>
      <c r="L45" s="118" t="s">
        <v>19</v>
      </c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9"/>
    </row>
    <row r="47" spans="2:36" ht="14.25" customHeight="1" x14ac:dyDescent="0.2">
      <c r="B47" s="23" t="s">
        <v>28</v>
      </c>
      <c r="C47" s="24"/>
      <c r="D47" s="24"/>
      <c r="E47" s="24"/>
      <c r="F47" s="24"/>
      <c r="G47" s="24"/>
      <c r="H47" s="24"/>
      <c r="I47" s="24"/>
      <c r="J47" s="24"/>
      <c r="K47" s="24"/>
    </row>
    <row r="48" spans="2:36" s="3" customFormat="1" ht="23.25" customHeight="1" x14ac:dyDescent="0.2">
      <c r="B48" s="64" t="str">
        <f>B38</f>
        <v>1 gennaio - 31 marzo 2023</v>
      </c>
      <c r="C48" s="85" t="s">
        <v>39</v>
      </c>
      <c r="D48" s="86"/>
      <c r="E48" s="87"/>
      <c r="F48" s="75" t="s">
        <v>40</v>
      </c>
      <c r="G48" s="75" t="s">
        <v>43</v>
      </c>
      <c r="H48" s="75" t="s">
        <v>42</v>
      </c>
      <c r="I48" s="75" t="s">
        <v>44</v>
      </c>
      <c r="J48" s="75" t="s">
        <v>45</v>
      </c>
      <c r="K48" s="69" t="s">
        <v>41</v>
      </c>
      <c r="L48" s="120" t="s">
        <v>11</v>
      </c>
      <c r="M48" s="121"/>
      <c r="N48" s="122"/>
      <c r="O48" s="123" t="s">
        <v>15</v>
      </c>
      <c r="P48" s="123" t="s">
        <v>16</v>
      </c>
      <c r="Q48" s="123" t="s">
        <v>17</v>
      </c>
      <c r="R48" s="125" t="s">
        <v>0</v>
      </c>
      <c r="S48" s="125" t="s">
        <v>1</v>
      </c>
      <c r="T48" s="127" t="s">
        <v>12</v>
      </c>
      <c r="U48" s="129" t="s">
        <v>32</v>
      </c>
      <c r="V48" s="129" t="s">
        <v>33</v>
      </c>
      <c r="W48" s="127" t="s">
        <v>13</v>
      </c>
    </row>
    <row r="49" spans="2:36" s="3" customFormat="1" ht="14.25" customHeight="1" x14ac:dyDescent="0.2">
      <c r="B49" s="25" t="s">
        <v>20</v>
      </c>
      <c r="C49" s="7" t="s">
        <v>2</v>
      </c>
      <c r="D49" s="7" t="s">
        <v>3</v>
      </c>
      <c r="E49" s="7" t="s">
        <v>4</v>
      </c>
      <c r="F49" s="36"/>
      <c r="G49" s="36"/>
      <c r="H49" s="36"/>
      <c r="I49" s="36"/>
      <c r="J49" s="36"/>
      <c r="K49" s="36"/>
      <c r="L49" s="27" t="s">
        <v>2</v>
      </c>
      <c r="M49" s="28" t="s">
        <v>3</v>
      </c>
      <c r="N49" s="29" t="s">
        <v>4</v>
      </c>
      <c r="O49" s="124"/>
      <c r="P49" s="124"/>
      <c r="Q49" s="124"/>
      <c r="R49" s="126"/>
      <c r="S49" s="126"/>
      <c r="T49" s="128"/>
      <c r="U49" s="130"/>
      <c r="V49" s="130"/>
      <c r="W49" s="128"/>
    </row>
    <row r="50" spans="2:36" s="6" customFormat="1" ht="14.25" customHeight="1" x14ac:dyDescent="0.2">
      <c r="B50" s="62" t="str">
        <f>B40</f>
        <v>gennaio 2023</v>
      </c>
      <c r="C50" s="10">
        <f>IF(C40=0,"",C40)</f>
        <v>0.21586069999999999</v>
      </c>
      <c r="D50" s="10">
        <f t="shared" ref="D50:E50" si="25">IF(D40=0,"",D40)</f>
        <v>0.20266619999999999</v>
      </c>
      <c r="E50" s="10">
        <f t="shared" si="25"/>
        <v>0.1706056</v>
      </c>
      <c r="F50" s="10">
        <f t="shared" ref="F50:H50" si="26">F40</f>
        <v>1.7712200000000001E-2</v>
      </c>
      <c r="G50" s="103">
        <f t="shared" si="26"/>
        <v>2.5000000000000001E-4</v>
      </c>
      <c r="H50" s="103">
        <f t="shared" si="26"/>
        <v>3.1189999999999998E-3</v>
      </c>
      <c r="I50" s="65"/>
      <c r="J50" s="143">
        <f t="shared" ref="J50:K50" si="27">J40</f>
        <v>1.3999999999999999E-4</v>
      </c>
      <c r="K50" s="104">
        <f t="shared" si="27"/>
        <v>1.6999999999999999E-3</v>
      </c>
      <c r="L50" s="59">
        <f>C50+$F50+$G$20+$H50+$J50+$K50</f>
        <v>0.23878190000000002</v>
      </c>
      <c r="M50" s="59">
        <f>D50+$F50+$G50+$H50+J50+$K50</f>
        <v>0.22558740000000002</v>
      </c>
      <c r="N50" s="59">
        <f>E50+$F50+$G50+$H50+J50+$K50</f>
        <v>0.19352680000000003</v>
      </c>
      <c r="O50" s="137">
        <v>5.9999999999999995E-4</v>
      </c>
      <c r="P50" s="137">
        <v>8.4799999999999997E-3</v>
      </c>
      <c r="Q50" s="109" t="s">
        <v>14</v>
      </c>
      <c r="R50" s="76">
        <v>9.5E-4</v>
      </c>
      <c r="S50" s="76">
        <v>0</v>
      </c>
      <c r="T50" s="79">
        <f>O50+P50+R50+S50</f>
        <v>1.0029999999999999E-2</v>
      </c>
      <c r="U50" s="131">
        <v>0</v>
      </c>
      <c r="V50" s="131">
        <v>0</v>
      </c>
      <c r="W50" s="134">
        <f>U50+V50</f>
        <v>0</v>
      </c>
      <c r="X50" s="3"/>
      <c r="Y50" s="3"/>
      <c r="Z50" s="3"/>
      <c r="AA50" s="3"/>
      <c r="AB50" s="16"/>
      <c r="AC50" s="16"/>
      <c r="AD50" s="16"/>
      <c r="AE50" s="3"/>
      <c r="AF50" s="3"/>
      <c r="AG50" s="3"/>
      <c r="AH50" s="3"/>
      <c r="AI50" s="3"/>
      <c r="AJ50" s="3"/>
    </row>
    <row r="51" spans="2:36" s="3" customFormat="1" ht="14.25" customHeight="1" x14ac:dyDescent="0.2">
      <c r="B51" s="62" t="str">
        <f>B41</f>
        <v>febbraio 2023</v>
      </c>
      <c r="C51" s="10">
        <f t="shared" ref="C51:E51" si="28">IF(C41=0,"",C41)</f>
        <v>0.19176080000000001</v>
      </c>
      <c r="D51" s="10">
        <f t="shared" si="28"/>
        <v>0.1901746</v>
      </c>
      <c r="E51" s="10">
        <f t="shared" si="28"/>
        <v>0.15863869999999999</v>
      </c>
      <c r="F51" s="10">
        <f t="shared" ref="F51:H51" si="29">F41</f>
        <v>2.0400600000000001E-2</v>
      </c>
      <c r="G51" s="104">
        <f t="shared" si="29"/>
        <v>0</v>
      </c>
      <c r="H51" s="104">
        <f t="shared" si="29"/>
        <v>0</v>
      </c>
      <c r="I51" s="66"/>
      <c r="J51" s="143"/>
      <c r="K51" s="104">
        <f t="shared" ref="K51" si="30">K41</f>
        <v>0</v>
      </c>
      <c r="L51" s="59">
        <f t="shared" ref="L51:N51" si="31">IF(L41&gt;0,L41,"")</f>
        <v>0.21737040000000002</v>
      </c>
      <c r="M51" s="59">
        <f t="shared" si="31"/>
        <v>0.21578420000000001</v>
      </c>
      <c r="N51" s="59">
        <f t="shared" si="31"/>
        <v>0.1842483</v>
      </c>
      <c r="O51" s="138"/>
      <c r="P51" s="138"/>
      <c r="Q51" s="110"/>
      <c r="R51" s="77"/>
      <c r="S51" s="77"/>
      <c r="T51" s="80"/>
      <c r="U51" s="132"/>
      <c r="V51" s="132"/>
      <c r="W51" s="135"/>
      <c r="AB51" s="16"/>
      <c r="AC51" s="16"/>
      <c r="AD51" s="16"/>
    </row>
    <row r="52" spans="2:36" s="3" customFormat="1" ht="14.25" customHeight="1" x14ac:dyDescent="0.2">
      <c r="B52" s="62" t="str">
        <f>B42</f>
        <v>marzo 2023</v>
      </c>
      <c r="C52" s="10">
        <f t="shared" ref="C52:E52" si="32">IF(C42=0,"",C42)</f>
        <v>0.15376020000000001</v>
      </c>
      <c r="D52" s="10">
        <f t="shared" si="32"/>
        <v>0.16715050000000001</v>
      </c>
      <c r="E52" s="10">
        <f t="shared" si="32"/>
        <v>0.13712269999999999</v>
      </c>
      <c r="F52" s="10">
        <f t="shared" ref="F52:H52" si="33">F42</f>
        <v>1.3470599999999999E-2</v>
      </c>
      <c r="G52" s="105">
        <f t="shared" si="33"/>
        <v>0</v>
      </c>
      <c r="H52" s="105">
        <f t="shared" si="33"/>
        <v>0</v>
      </c>
      <c r="I52" s="67"/>
      <c r="J52" s="144"/>
      <c r="K52" s="105">
        <f t="shared" ref="K52" si="34">K42</f>
        <v>0</v>
      </c>
      <c r="L52" s="59">
        <f t="shared" ref="L52:N52" si="35">IF(L42&gt;0,L42,"")</f>
        <v>0.16748080000000001</v>
      </c>
      <c r="M52" s="59">
        <f t="shared" si="35"/>
        <v>0.18062110000000001</v>
      </c>
      <c r="N52" s="59">
        <f t="shared" si="35"/>
        <v>0.15059329999999999</v>
      </c>
      <c r="O52" s="139"/>
      <c r="P52" s="139"/>
      <c r="Q52" s="111"/>
      <c r="R52" s="78"/>
      <c r="S52" s="78"/>
      <c r="T52" s="81"/>
      <c r="U52" s="133"/>
      <c r="V52" s="133"/>
      <c r="W52" s="136"/>
      <c r="AB52" s="16"/>
      <c r="AC52" s="16"/>
      <c r="AD52" s="16"/>
    </row>
    <row r="53" spans="2:36" s="3" customFormat="1" ht="14.25" customHeight="1" x14ac:dyDescent="0.2">
      <c r="B53" s="30" t="s">
        <v>21</v>
      </c>
      <c r="C53" s="12" t="str">
        <f t="shared" ref="C53:K54" si="36">C43</f>
        <v xml:space="preserve">- </v>
      </c>
      <c r="D53" s="12" t="str">
        <f t="shared" si="36"/>
        <v xml:space="preserve">- </v>
      </c>
      <c r="E53" s="12" t="str">
        <f t="shared" si="36"/>
        <v xml:space="preserve">- </v>
      </c>
      <c r="F53" s="12" t="str">
        <f t="shared" si="36"/>
        <v xml:space="preserve">- </v>
      </c>
      <c r="G53" s="31" t="str">
        <f t="shared" si="36"/>
        <v xml:space="preserve">- </v>
      </c>
      <c r="H53" s="31" t="str">
        <f t="shared" si="36"/>
        <v xml:space="preserve">- </v>
      </c>
      <c r="I53" s="31">
        <f t="shared" si="36"/>
        <v>40</v>
      </c>
      <c r="J53" s="12" t="str">
        <f t="shared" si="36"/>
        <v xml:space="preserve">- </v>
      </c>
      <c r="K53" s="12" t="str">
        <f t="shared" si="36"/>
        <v xml:space="preserve">- </v>
      </c>
      <c r="L53" s="112">
        <f>I53</f>
        <v>40</v>
      </c>
      <c r="M53" s="113"/>
      <c r="N53" s="114"/>
      <c r="O53" s="74">
        <v>5.0663999999999998</v>
      </c>
      <c r="P53" s="13" t="s">
        <v>14</v>
      </c>
      <c r="Q53" s="74">
        <v>20.461199999999998</v>
      </c>
      <c r="R53" s="12" t="s">
        <v>14</v>
      </c>
      <c r="S53" s="73">
        <v>0</v>
      </c>
      <c r="T53" s="33">
        <f>O53+Q53+S53</f>
        <v>25.5276</v>
      </c>
      <c r="U53" s="35">
        <v>0</v>
      </c>
      <c r="V53" s="35">
        <v>0</v>
      </c>
      <c r="W53" s="33">
        <f>U53+V53</f>
        <v>0</v>
      </c>
      <c r="AB53" s="16"/>
      <c r="AC53" s="16"/>
      <c r="AD53" s="16"/>
    </row>
    <row r="54" spans="2:36" s="3" customFormat="1" ht="14.25" customHeight="1" x14ac:dyDescent="0.2">
      <c r="B54" s="30" t="s">
        <v>22</v>
      </c>
      <c r="C54" s="12" t="str">
        <f t="shared" ref="C54:I54" si="37">C44</f>
        <v xml:space="preserve">- </v>
      </c>
      <c r="D54" s="12" t="str">
        <f t="shared" si="37"/>
        <v xml:space="preserve">- </v>
      </c>
      <c r="E54" s="12" t="str">
        <f t="shared" si="37"/>
        <v xml:space="preserve">- </v>
      </c>
      <c r="F54" s="12" t="str">
        <f t="shared" si="37"/>
        <v xml:space="preserve">- </v>
      </c>
      <c r="G54" s="12" t="str">
        <f t="shared" si="37"/>
        <v xml:space="preserve">- </v>
      </c>
      <c r="H54" s="12" t="str">
        <f t="shared" si="37"/>
        <v xml:space="preserve">- </v>
      </c>
      <c r="I54" s="12">
        <f t="shared" si="37"/>
        <v>0</v>
      </c>
      <c r="J54" s="12" t="str">
        <f t="shared" si="36"/>
        <v xml:space="preserve">- </v>
      </c>
      <c r="K54" s="12" t="str">
        <f t="shared" si="36"/>
        <v xml:space="preserve">- </v>
      </c>
      <c r="L54" s="115" t="s">
        <v>14</v>
      </c>
      <c r="M54" s="116"/>
      <c r="N54" s="117"/>
      <c r="O54" s="74">
        <v>30.271799999999999</v>
      </c>
      <c r="P54" s="13" t="s">
        <v>14</v>
      </c>
      <c r="Q54" s="12" t="s">
        <v>14</v>
      </c>
      <c r="R54" s="12" t="s">
        <v>14</v>
      </c>
      <c r="S54" s="12" t="s">
        <v>14</v>
      </c>
      <c r="T54" s="33">
        <f>O54</f>
        <v>30.271799999999999</v>
      </c>
      <c r="U54" s="12">
        <v>0</v>
      </c>
      <c r="V54" s="12">
        <v>0</v>
      </c>
      <c r="W54" s="33">
        <f>U54+V54</f>
        <v>0</v>
      </c>
      <c r="AB54" s="16"/>
      <c r="AC54" s="16"/>
      <c r="AD54" s="16"/>
    </row>
    <row r="55" spans="2:36" ht="25.5" customHeight="1" x14ac:dyDescent="0.2">
      <c r="B55" s="34" t="s">
        <v>18</v>
      </c>
      <c r="C55" s="17"/>
      <c r="D55" s="17"/>
      <c r="E55" s="17"/>
      <c r="F55" s="17"/>
      <c r="G55" s="17"/>
      <c r="H55" s="17"/>
      <c r="I55" s="17"/>
      <c r="J55" s="17"/>
      <c r="K55" s="17"/>
      <c r="L55" s="118" t="s">
        <v>19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</row>
    <row r="57" spans="2:36" ht="14.25" customHeight="1" x14ac:dyDescent="0.2">
      <c r="B57" s="23" t="s">
        <v>29</v>
      </c>
    </row>
    <row r="58" spans="2:36" s="3" customFormat="1" ht="23.25" customHeight="1" x14ac:dyDescent="0.2">
      <c r="B58" s="64" t="str">
        <f>B48</f>
        <v>1 gennaio - 31 marzo 2023</v>
      </c>
      <c r="C58" s="85" t="s">
        <v>39</v>
      </c>
      <c r="D58" s="86"/>
      <c r="E58" s="87"/>
      <c r="F58" s="75" t="s">
        <v>40</v>
      </c>
      <c r="G58" s="75" t="s">
        <v>43</v>
      </c>
      <c r="H58" s="75" t="s">
        <v>42</v>
      </c>
      <c r="I58" s="75" t="s">
        <v>44</v>
      </c>
      <c r="J58" s="75" t="s">
        <v>45</v>
      </c>
      <c r="K58" s="69" t="s">
        <v>41</v>
      </c>
      <c r="L58" s="120" t="s">
        <v>11</v>
      </c>
      <c r="M58" s="121"/>
      <c r="N58" s="122"/>
      <c r="O58" s="123" t="s">
        <v>15</v>
      </c>
      <c r="P58" s="123" t="s">
        <v>16</v>
      </c>
      <c r="Q58" s="123" t="s">
        <v>17</v>
      </c>
      <c r="R58" s="125" t="s">
        <v>0</v>
      </c>
      <c r="S58" s="125" t="s">
        <v>1</v>
      </c>
      <c r="T58" s="127" t="s">
        <v>12</v>
      </c>
      <c r="U58" s="129" t="s">
        <v>32</v>
      </c>
      <c r="V58" s="129" t="s">
        <v>33</v>
      </c>
      <c r="W58" s="127" t="s">
        <v>13</v>
      </c>
    </row>
    <row r="59" spans="2:36" s="3" customFormat="1" ht="14.25" customHeight="1" x14ac:dyDescent="0.2">
      <c r="B59" s="25" t="s">
        <v>20</v>
      </c>
      <c r="C59" s="7" t="s">
        <v>2</v>
      </c>
      <c r="D59" s="7" t="s">
        <v>3</v>
      </c>
      <c r="E59" s="7" t="s">
        <v>4</v>
      </c>
      <c r="F59" s="26"/>
      <c r="G59" s="26"/>
      <c r="H59" s="26"/>
      <c r="I59" s="26"/>
      <c r="J59" s="26"/>
      <c r="K59" s="26"/>
      <c r="L59" s="27" t="s">
        <v>2</v>
      </c>
      <c r="M59" s="28" t="s">
        <v>3</v>
      </c>
      <c r="N59" s="29" t="s">
        <v>4</v>
      </c>
      <c r="O59" s="124"/>
      <c r="P59" s="124"/>
      <c r="Q59" s="124"/>
      <c r="R59" s="126"/>
      <c r="S59" s="126"/>
      <c r="T59" s="128"/>
      <c r="U59" s="130"/>
      <c r="V59" s="130"/>
      <c r="W59" s="128"/>
    </row>
    <row r="60" spans="2:36" s="6" customFormat="1" ht="14.25" customHeight="1" x14ac:dyDescent="0.2">
      <c r="B60" s="62" t="str">
        <f>B50</f>
        <v>gennaio 2023</v>
      </c>
      <c r="C60" s="10">
        <f>IF(C50=0,"",C50)</f>
        <v>0.21586069999999999</v>
      </c>
      <c r="D60" s="10">
        <f t="shared" ref="D60:E60" si="38">IF(D50=0,"",D50)</f>
        <v>0.20266619999999999</v>
      </c>
      <c r="E60" s="10">
        <f t="shared" si="38"/>
        <v>0.1706056</v>
      </c>
      <c r="F60" s="10">
        <f t="shared" ref="F60:H60" si="39">F50</f>
        <v>1.7712200000000001E-2</v>
      </c>
      <c r="G60" s="103">
        <f t="shared" si="39"/>
        <v>2.5000000000000001E-4</v>
      </c>
      <c r="H60" s="103">
        <f t="shared" si="39"/>
        <v>3.1189999999999998E-3</v>
      </c>
      <c r="I60" s="65"/>
      <c r="J60" s="143">
        <f t="shared" ref="J60:K60" si="40">J50</f>
        <v>1.3999999999999999E-4</v>
      </c>
      <c r="K60" s="104">
        <f t="shared" si="40"/>
        <v>1.6999999999999999E-3</v>
      </c>
      <c r="L60" s="59">
        <f>C60+$F60+$G$20+$H60+$J60+$K60</f>
        <v>0.23878190000000002</v>
      </c>
      <c r="M60" s="59">
        <f>D60+$F60+$G60+$H60+J60+$K60</f>
        <v>0.22558740000000002</v>
      </c>
      <c r="N60" s="59">
        <f>E60+$F60+$G60+$H60+J60+$K60</f>
        <v>0.19352680000000003</v>
      </c>
      <c r="O60" s="137">
        <v>5.9999999999999995E-4</v>
      </c>
      <c r="P60" s="137">
        <v>8.4799999999999997E-3</v>
      </c>
      <c r="Q60" s="109" t="s">
        <v>14</v>
      </c>
      <c r="R60" s="76">
        <v>9.5E-4</v>
      </c>
      <c r="S60" s="76">
        <v>0</v>
      </c>
      <c r="T60" s="79">
        <f>O60+P60+R60+S60</f>
        <v>1.0029999999999999E-2</v>
      </c>
      <c r="U60" s="131">
        <v>0</v>
      </c>
      <c r="V60" s="131">
        <v>0</v>
      </c>
      <c r="W60" s="134">
        <f>U60+V60</f>
        <v>0</v>
      </c>
      <c r="X60" s="3"/>
      <c r="Y60" s="3"/>
      <c r="Z60" s="3"/>
      <c r="AA60" s="3"/>
      <c r="AB60" s="16"/>
      <c r="AC60" s="16"/>
      <c r="AD60" s="16"/>
      <c r="AE60" s="3"/>
      <c r="AF60" s="3"/>
      <c r="AG60" s="3"/>
      <c r="AH60" s="3"/>
      <c r="AI60" s="3"/>
      <c r="AJ60" s="3"/>
    </row>
    <row r="61" spans="2:36" s="3" customFormat="1" ht="14.25" customHeight="1" x14ac:dyDescent="0.2">
      <c r="B61" s="62" t="str">
        <f>B51</f>
        <v>febbraio 2023</v>
      </c>
      <c r="C61" s="10">
        <f t="shared" ref="C61:E61" si="41">IF(C51=0,"",C51)</f>
        <v>0.19176080000000001</v>
      </c>
      <c r="D61" s="10">
        <f t="shared" si="41"/>
        <v>0.1901746</v>
      </c>
      <c r="E61" s="10">
        <f t="shared" si="41"/>
        <v>0.15863869999999999</v>
      </c>
      <c r="F61" s="10">
        <f t="shared" ref="F61:H61" si="42">F51</f>
        <v>2.0400600000000001E-2</v>
      </c>
      <c r="G61" s="104">
        <f t="shared" si="42"/>
        <v>0</v>
      </c>
      <c r="H61" s="104">
        <f t="shared" si="42"/>
        <v>0</v>
      </c>
      <c r="I61" s="66"/>
      <c r="J61" s="143"/>
      <c r="K61" s="104">
        <f t="shared" ref="K61" si="43">K51</f>
        <v>0</v>
      </c>
      <c r="L61" s="59">
        <f t="shared" ref="L61:N61" si="44">IF(L51&gt;0,L51,"")</f>
        <v>0.21737040000000002</v>
      </c>
      <c r="M61" s="59">
        <f t="shared" si="44"/>
        <v>0.21578420000000001</v>
      </c>
      <c r="N61" s="59">
        <f t="shared" si="44"/>
        <v>0.1842483</v>
      </c>
      <c r="O61" s="138"/>
      <c r="P61" s="138"/>
      <c r="Q61" s="110"/>
      <c r="R61" s="77"/>
      <c r="S61" s="77"/>
      <c r="T61" s="80"/>
      <c r="U61" s="132"/>
      <c r="V61" s="132"/>
      <c r="W61" s="135"/>
      <c r="AB61" s="16"/>
      <c r="AC61" s="16"/>
      <c r="AD61" s="16"/>
    </row>
    <row r="62" spans="2:36" s="3" customFormat="1" ht="14.25" customHeight="1" x14ac:dyDescent="0.2">
      <c r="B62" s="62" t="str">
        <f>B52</f>
        <v>marzo 2023</v>
      </c>
      <c r="C62" s="10">
        <f t="shared" ref="C62:E62" si="45">IF(C52=0,"",C52)</f>
        <v>0.15376020000000001</v>
      </c>
      <c r="D62" s="10">
        <f t="shared" si="45"/>
        <v>0.16715050000000001</v>
      </c>
      <c r="E62" s="10">
        <f t="shared" si="45"/>
        <v>0.13712269999999999</v>
      </c>
      <c r="F62" s="10">
        <f t="shared" ref="F62:H62" si="46">F52</f>
        <v>1.3470599999999999E-2</v>
      </c>
      <c r="G62" s="105">
        <f t="shared" si="46"/>
        <v>0</v>
      </c>
      <c r="H62" s="105">
        <f t="shared" si="46"/>
        <v>0</v>
      </c>
      <c r="I62" s="67"/>
      <c r="J62" s="144"/>
      <c r="K62" s="105">
        <f t="shared" ref="K62" si="47">K52</f>
        <v>0</v>
      </c>
      <c r="L62" s="59">
        <f t="shared" ref="L62:N62" si="48">IF(L52&gt;0,L52,"")</f>
        <v>0.16748080000000001</v>
      </c>
      <c r="M62" s="59">
        <f t="shared" si="48"/>
        <v>0.18062110000000001</v>
      </c>
      <c r="N62" s="59">
        <f t="shared" si="48"/>
        <v>0.15059329999999999</v>
      </c>
      <c r="O62" s="139"/>
      <c r="P62" s="139"/>
      <c r="Q62" s="111"/>
      <c r="R62" s="78"/>
      <c r="S62" s="78"/>
      <c r="T62" s="81"/>
      <c r="U62" s="133"/>
      <c r="V62" s="133"/>
      <c r="W62" s="136"/>
      <c r="AB62" s="16"/>
      <c r="AC62" s="16"/>
      <c r="AD62" s="16"/>
    </row>
    <row r="63" spans="2:36" s="3" customFormat="1" ht="14.25" customHeight="1" x14ac:dyDescent="0.2">
      <c r="B63" s="30" t="s">
        <v>21</v>
      </c>
      <c r="C63" s="12" t="str">
        <f t="shared" ref="C63:K64" si="49">C53</f>
        <v xml:space="preserve">- </v>
      </c>
      <c r="D63" s="12" t="str">
        <f t="shared" si="49"/>
        <v xml:space="preserve">- </v>
      </c>
      <c r="E63" s="12" t="str">
        <f t="shared" si="49"/>
        <v xml:space="preserve">- </v>
      </c>
      <c r="F63" s="12" t="str">
        <f t="shared" si="49"/>
        <v xml:space="preserve">- </v>
      </c>
      <c r="G63" s="31" t="str">
        <f t="shared" si="49"/>
        <v xml:space="preserve">- </v>
      </c>
      <c r="H63" s="31" t="str">
        <f t="shared" si="49"/>
        <v xml:space="preserve">- </v>
      </c>
      <c r="I63" s="31">
        <f t="shared" si="49"/>
        <v>40</v>
      </c>
      <c r="J63" s="12" t="str">
        <f t="shared" si="49"/>
        <v xml:space="preserve">- </v>
      </c>
      <c r="K63" s="12" t="str">
        <f t="shared" si="49"/>
        <v xml:space="preserve">- </v>
      </c>
      <c r="L63" s="112">
        <f>I63</f>
        <v>40</v>
      </c>
      <c r="M63" s="113"/>
      <c r="N63" s="114"/>
      <c r="O63" s="74">
        <v>5.0663999999999998</v>
      </c>
      <c r="P63" s="13" t="s">
        <v>14</v>
      </c>
      <c r="Q63" s="74">
        <v>20.461199999999998</v>
      </c>
      <c r="R63" s="12" t="s">
        <v>14</v>
      </c>
      <c r="S63" s="73">
        <v>0</v>
      </c>
      <c r="T63" s="33">
        <f>O63+Q63+S63</f>
        <v>25.5276</v>
      </c>
      <c r="U63" s="12">
        <v>0</v>
      </c>
      <c r="V63" s="12">
        <v>0</v>
      </c>
      <c r="W63" s="33">
        <f>U63+V63</f>
        <v>0</v>
      </c>
      <c r="AB63" s="16"/>
      <c r="AC63" s="16"/>
      <c r="AD63" s="16"/>
    </row>
    <row r="64" spans="2:36" s="3" customFormat="1" ht="14.25" customHeight="1" x14ac:dyDescent="0.2">
      <c r="B64" s="30" t="s">
        <v>22</v>
      </c>
      <c r="C64" s="12" t="str">
        <f t="shared" ref="C64:I64" si="50">C54</f>
        <v xml:space="preserve">- </v>
      </c>
      <c r="D64" s="12" t="str">
        <f t="shared" si="50"/>
        <v xml:space="preserve">- </v>
      </c>
      <c r="E64" s="12" t="str">
        <f t="shared" si="50"/>
        <v xml:space="preserve">- </v>
      </c>
      <c r="F64" s="12" t="str">
        <f t="shared" si="50"/>
        <v xml:space="preserve">- </v>
      </c>
      <c r="G64" s="12" t="str">
        <f t="shared" si="50"/>
        <v xml:space="preserve">- </v>
      </c>
      <c r="H64" s="12" t="str">
        <f t="shared" si="50"/>
        <v xml:space="preserve">- </v>
      </c>
      <c r="I64" s="12">
        <f t="shared" si="50"/>
        <v>0</v>
      </c>
      <c r="J64" s="12" t="str">
        <f t="shared" si="49"/>
        <v xml:space="preserve">- </v>
      </c>
      <c r="K64" s="12" t="str">
        <f t="shared" si="49"/>
        <v xml:space="preserve">- </v>
      </c>
      <c r="L64" s="115" t="s">
        <v>14</v>
      </c>
      <c r="M64" s="116"/>
      <c r="N64" s="117"/>
      <c r="O64" s="74">
        <v>30.271799999999999</v>
      </c>
      <c r="P64" s="13" t="s">
        <v>14</v>
      </c>
      <c r="Q64" s="12" t="s">
        <v>14</v>
      </c>
      <c r="R64" s="12" t="s">
        <v>14</v>
      </c>
      <c r="S64" s="12" t="s">
        <v>14</v>
      </c>
      <c r="T64" s="33">
        <f>O64</f>
        <v>30.271799999999999</v>
      </c>
      <c r="U64" s="12">
        <v>0</v>
      </c>
      <c r="V64" s="12">
        <v>0</v>
      </c>
      <c r="W64" s="33">
        <f>U64+V64</f>
        <v>0</v>
      </c>
      <c r="AB64" s="16"/>
      <c r="AC64" s="16"/>
      <c r="AD64" s="16"/>
    </row>
    <row r="65" spans="1:258" ht="25.5" customHeight="1" x14ac:dyDescent="0.2">
      <c r="B65" s="34" t="s">
        <v>18</v>
      </c>
      <c r="C65" s="17"/>
      <c r="D65" s="17"/>
      <c r="E65" s="17"/>
      <c r="F65" s="17"/>
      <c r="G65" s="17"/>
      <c r="H65" s="17"/>
      <c r="I65" s="17"/>
      <c r="J65" s="17"/>
      <c r="K65" s="17"/>
      <c r="L65" s="118" t="s">
        <v>19</v>
      </c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9"/>
    </row>
    <row r="67" spans="1:258" x14ac:dyDescent="0.2">
      <c r="B67" s="23" t="s">
        <v>35</v>
      </c>
    </row>
    <row r="68" spans="1:258" s="3" customFormat="1" ht="23.25" customHeight="1" x14ac:dyDescent="0.2">
      <c r="B68" s="64" t="str">
        <f>B58</f>
        <v>1 gennaio - 31 marzo 2023</v>
      </c>
      <c r="C68" s="85" t="s">
        <v>39</v>
      </c>
      <c r="D68" s="86"/>
      <c r="E68" s="87"/>
      <c r="F68" s="75" t="s">
        <v>40</v>
      </c>
      <c r="G68" s="75" t="s">
        <v>43</v>
      </c>
      <c r="H68" s="75" t="s">
        <v>42</v>
      </c>
      <c r="I68" s="75" t="s">
        <v>44</v>
      </c>
      <c r="J68" s="75" t="s">
        <v>45</v>
      </c>
      <c r="K68" s="69" t="s">
        <v>41</v>
      </c>
      <c r="L68" s="120" t="s">
        <v>11</v>
      </c>
      <c r="M68" s="121"/>
      <c r="N68" s="122"/>
      <c r="O68" s="123" t="s">
        <v>15</v>
      </c>
      <c r="P68" s="123" t="s">
        <v>16</v>
      </c>
      <c r="Q68" s="123" t="s">
        <v>17</v>
      </c>
      <c r="R68" s="125" t="s">
        <v>0</v>
      </c>
      <c r="S68" s="125" t="s">
        <v>1</v>
      </c>
      <c r="T68" s="127" t="s">
        <v>12</v>
      </c>
      <c r="U68" s="129" t="s">
        <v>32</v>
      </c>
      <c r="V68" s="129" t="s">
        <v>33</v>
      </c>
      <c r="W68" s="127" t="s">
        <v>13</v>
      </c>
    </row>
    <row r="69" spans="1:258" s="3" customFormat="1" ht="14.25" customHeight="1" x14ac:dyDescent="0.2">
      <c r="B69" s="25" t="s">
        <v>20</v>
      </c>
      <c r="C69" s="7" t="s">
        <v>2</v>
      </c>
      <c r="D69" s="7" t="s">
        <v>3</v>
      </c>
      <c r="E69" s="7" t="s">
        <v>4</v>
      </c>
      <c r="F69" s="26"/>
      <c r="G69" s="26"/>
      <c r="H69" s="26"/>
      <c r="I69" s="26"/>
      <c r="J69" s="26"/>
      <c r="K69" s="26"/>
      <c r="L69" s="27" t="s">
        <v>2</v>
      </c>
      <c r="M69" s="28" t="s">
        <v>3</v>
      </c>
      <c r="N69" s="29" t="s">
        <v>4</v>
      </c>
      <c r="O69" s="124"/>
      <c r="P69" s="124"/>
      <c r="Q69" s="124"/>
      <c r="R69" s="126"/>
      <c r="S69" s="126"/>
      <c r="T69" s="128"/>
      <c r="U69" s="130"/>
      <c r="V69" s="130"/>
      <c r="W69" s="128"/>
    </row>
    <row r="70" spans="1:258" s="6" customFormat="1" ht="14.25" customHeight="1" x14ac:dyDescent="0.2">
      <c r="B70" s="62" t="str">
        <f>B60</f>
        <v>gennaio 2023</v>
      </c>
      <c r="C70" s="10">
        <f>IF(C60=0,"",C60)</f>
        <v>0.21586069999999999</v>
      </c>
      <c r="D70" s="10">
        <f t="shared" ref="D70:E70" si="51">IF(D60=0,"",D60)</f>
        <v>0.20266619999999999</v>
      </c>
      <c r="E70" s="10">
        <f t="shared" si="51"/>
        <v>0.1706056</v>
      </c>
      <c r="F70" s="10">
        <f t="shared" ref="F70:H70" si="52">F60</f>
        <v>1.7712200000000001E-2</v>
      </c>
      <c r="G70" s="103">
        <f t="shared" si="52"/>
        <v>2.5000000000000001E-4</v>
      </c>
      <c r="H70" s="103">
        <f t="shared" si="52"/>
        <v>3.1189999999999998E-3</v>
      </c>
      <c r="I70" s="65"/>
      <c r="J70" s="143">
        <f t="shared" ref="J70:K70" si="53">J60</f>
        <v>1.3999999999999999E-4</v>
      </c>
      <c r="K70" s="104">
        <f t="shared" si="53"/>
        <v>1.6999999999999999E-3</v>
      </c>
      <c r="L70" s="59">
        <f>C70+$F70+$G$20+$H70+$J70+$K70</f>
        <v>0.23878190000000002</v>
      </c>
      <c r="M70" s="59">
        <f>D70+$F70+$G70+$H70+J70+$K70</f>
        <v>0.22558740000000002</v>
      </c>
      <c r="N70" s="59">
        <f>E70+$F70+$G70+$H70+J70+$K70</f>
        <v>0.19352680000000003</v>
      </c>
      <c r="O70" s="137">
        <v>5.8E-4</v>
      </c>
      <c r="P70" s="137">
        <v>8.4799999999999997E-3</v>
      </c>
      <c r="Q70" s="109" t="s">
        <v>14</v>
      </c>
      <c r="R70" s="76">
        <v>9.5E-4</v>
      </c>
      <c r="S70" s="76">
        <v>0</v>
      </c>
      <c r="T70" s="79">
        <f>O70+P70+R70+S70</f>
        <v>1.001E-2</v>
      </c>
      <c r="U70" s="131">
        <v>2.8590000000000001E-2</v>
      </c>
      <c r="V70" s="131">
        <v>4.7809999999999997E-3</v>
      </c>
      <c r="W70" s="134">
        <f>U70+V70</f>
        <v>3.3370999999999998E-2</v>
      </c>
      <c r="X70" s="3"/>
      <c r="Y70" s="3"/>
      <c r="Z70" s="3"/>
      <c r="AA70" s="3"/>
      <c r="AB70" s="16"/>
      <c r="AC70" s="16"/>
      <c r="AD70" s="16"/>
      <c r="AE70" s="3"/>
      <c r="AF70" s="3"/>
      <c r="AG70" s="3"/>
      <c r="AH70" s="3"/>
      <c r="AI70" s="3"/>
      <c r="AJ70" s="3"/>
    </row>
    <row r="71" spans="1:258" s="3" customFormat="1" ht="14.25" customHeight="1" x14ac:dyDescent="0.2">
      <c r="B71" s="62" t="str">
        <f>B61</f>
        <v>febbraio 2023</v>
      </c>
      <c r="C71" s="10">
        <f t="shared" ref="C71:E71" si="54">IF(C61=0,"",C61)</f>
        <v>0.19176080000000001</v>
      </c>
      <c r="D71" s="10">
        <f t="shared" si="54"/>
        <v>0.1901746</v>
      </c>
      <c r="E71" s="10">
        <f t="shared" si="54"/>
        <v>0.15863869999999999</v>
      </c>
      <c r="F71" s="10">
        <f t="shared" ref="F71:H71" si="55">F61</f>
        <v>2.0400600000000001E-2</v>
      </c>
      <c r="G71" s="104">
        <f t="shared" si="55"/>
        <v>0</v>
      </c>
      <c r="H71" s="104">
        <f t="shared" si="55"/>
        <v>0</v>
      </c>
      <c r="I71" s="66"/>
      <c r="J71" s="143"/>
      <c r="K71" s="104">
        <f t="shared" ref="K71" si="56">K61</f>
        <v>0</v>
      </c>
      <c r="L71" s="59">
        <f t="shared" ref="L71:N71" si="57">IF(L61&gt;0,L61,"")</f>
        <v>0.21737040000000002</v>
      </c>
      <c r="M71" s="59">
        <f t="shared" si="57"/>
        <v>0.21578420000000001</v>
      </c>
      <c r="N71" s="59">
        <f t="shared" si="57"/>
        <v>0.1842483</v>
      </c>
      <c r="O71" s="138"/>
      <c r="P71" s="138"/>
      <c r="Q71" s="110"/>
      <c r="R71" s="77"/>
      <c r="S71" s="77"/>
      <c r="T71" s="80"/>
      <c r="U71" s="132"/>
      <c r="V71" s="132"/>
      <c r="W71" s="135"/>
      <c r="AB71" s="16"/>
      <c r="AC71" s="16"/>
      <c r="AD71" s="16"/>
    </row>
    <row r="72" spans="1:258" s="3" customFormat="1" ht="14.25" customHeight="1" x14ac:dyDescent="0.2">
      <c r="B72" s="62" t="str">
        <f>B62</f>
        <v>marzo 2023</v>
      </c>
      <c r="C72" s="10">
        <f t="shared" ref="C72:E72" si="58">IF(C62=0,"",C62)</f>
        <v>0.15376020000000001</v>
      </c>
      <c r="D72" s="10">
        <f t="shared" si="58"/>
        <v>0.16715050000000001</v>
      </c>
      <c r="E72" s="10">
        <f t="shared" si="58"/>
        <v>0.13712269999999999</v>
      </c>
      <c r="F72" s="10">
        <f t="shared" ref="F72:H72" si="59">F62</f>
        <v>1.3470599999999999E-2</v>
      </c>
      <c r="G72" s="105">
        <f t="shared" si="59"/>
        <v>0</v>
      </c>
      <c r="H72" s="105">
        <f t="shared" si="59"/>
        <v>0</v>
      </c>
      <c r="I72" s="67"/>
      <c r="J72" s="144"/>
      <c r="K72" s="105">
        <f t="shared" ref="K72" si="60">K62</f>
        <v>0</v>
      </c>
      <c r="L72" s="59">
        <f t="shared" ref="L72:N72" si="61">IF(L62&gt;0,L62,"")</f>
        <v>0.16748080000000001</v>
      </c>
      <c r="M72" s="59">
        <f t="shared" si="61"/>
        <v>0.18062110000000001</v>
      </c>
      <c r="N72" s="59">
        <f t="shared" si="61"/>
        <v>0.15059329999999999</v>
      </c>
      <c r="O72" s="139"/>
      <c r="P72" s="139"/>
      <c r="Q72" s="111"/>
      <c r="R72" s="78"/>
      <c r="S72" s="78"/>
      <c r="T72" s="81"/>
      <c r="U72" s="133"/>
      <c r="V72" s="133"/>
      <c r="W72" s="136"/>
      <c r="AB72" s="16"/>
      <c r="AC72" s="16"/>
      <c r="AD72" s="16"/>
    </row>
    <row r="73" spans="1:258" s="3" customFormat="1" ht="14.25" customHeight="1" x14ac:dyDescent="0.2">
      <c r="B73" s="30" t="s">
        <v>21</v>
      </c>
      <c r="C73" s="12" t="str">
        <f t="shared" ref="C73:K74" si="62">C63</f>
        <v xml:space="preserve">- </v>
      </c>
      <c r="D73" s="12" t="str">
        <f t="shared" si="62"/>
        <v xml:space="preserve">- </v>
      </c>
      <c r="E73" s="12" t="str">
        <f t="shared" si="62"/>
        <v xml:space="preserve">- </v>
      </c>
      <c r="F73" s="12" t="str">
        <f t="shared" si="62"/>
        <v xml:space="preserve">- </v>
      </c>
      <c r="G73" s="31" t="str">
        <f t="shared" si="62"/>
        <v xml:space="preserve">- </v>
      </c>
      <c r="H73" s="31" t="str">
        <f t="shared" si="62"/>
        <v xml:space="preserve">- </v>
      </c>
      <c r="I73" s="31">
        <f t="shared" si="62"/>
        <v>40</v>
      </c>
      <c r="J73" s="12" t="str">
        <f t="shared" si="62"/>
        <v xml:space="preserve">- </v>
      </c>
      <c r="K73" s="12" t="str">
        <f t="shared" si="62"/>
        <v xml:space="preserve">- </v>
      </c>
      <c r="L73" s="112">
        <f>I73</f>
        <v>40</v>
      </c>
      <c r="M73" s="113"/>
      <c r="N73" s="114"/>
      <c r="O73" s="74">
        <v>4.6058000000000003</v>
      </c>
      <c r="P73" s="13" t="s">
        <v>14</v>
      </c>
      <c r="Q73" s="74">
        <v>20.461199999999998</v>
      </c>
      <c r="R73" s="12" t="s">
        <v>14</v>
      </c>
      <c r="S73" s="73">
        <v>0</v>
      </c>
      <c r="T73" s="60">
        <f>O73+Q73+S73</f>
        <v>25.067</v>
      </c>
      <c r="U73" s="61">
        <v>9.2495999999999992</v>
      </c>
      <c r="V73" s="61">
        <v>11.9712</v>
      </c>
      <c r="W73" s="60">
        <f>U73+V73</f>
        <v>21.220799999999997</v>
      </c>
      <c r="AB73" s="16"/>
      <c r="AC73" s="16"/>
      <c r="AD73" s="16"/>
    </row>
    <row r="74" spans="1:258" s="3" customFormat="1" ht="14.25" customHeight="1" x14ac:dyDescent="0.2">
      <c r="B74" s="30" t="s">
        <v>22</v>
      </c>
      <c r="C74" s="12" t="str">
        <f t="shared" ref="C74:I74" si="63">C64</f>
        <v xml:space="preserve">- </v>
      </c>
      <c r="D74" s="12" t="str">
        <f t="shared" si="63"/>
        <v xml:space="preserve">- </v>
      </c>
      <c r="E74" s="12" t="str">
        <f t="shared" si="63"/>
        <v xml:space="preserve">- </v>
      </c>
      <c r="F74" s="12" t="str">
        <f t="shared" si="63"/>
        <v xml:space="preserve">- </v>
      </c>
      <c r="G74" s="12" t="str">
        <f t="shared" si="63"/>
        <v xml:space="preserve">- </v>
      </c>
      <c r="H74" s="12" t="str">
        <f t="shared" si="63"/>
        <v xml:space="preserve">- </v>
      </c>
      <c r="I74" s="12">
        <f t="shared" si="63"/>
        <v>0</v>
      </c>
      <c r="J74" s="12" t="str">
        <f t="shared" si="62"/>
        <v xml:space="preserve">- </v>
      </c>
      <c r="K74" s="12" t="str">
        <f t="shared" si="62"/>
        <v xml:space="preserve">- </v>
      </c>
      <c r="L74" s="115" t="s">
        <v>14</v>
      </c>
      <c r="M74" s="116"/>
      <c r="N74" s="117"/>
      <c r="O74" s="74">
        <v>28.750599999999999</v>
      </c>
      <c r="P74" s="13" t="s">
        <v>14</v>
      </c>
      <c r="Q74" s="12" t="s">
        <v>14</v>
      </c>
      <c r="R74" s="12" t="s">
        <v>14</v>
      </c>
      <c r="S74" s="12" t="s">
        <v>14</v>
      </c>
      <c r="T74" s="60">
        <f>O74</f>
        <v>28.750599999999999</v>
      </c>
      <c r="U74" s="61">
        <v>10.608000000000001</v>
      </c>
      <c r="V74" s="61">
        <v>13.7316</v>
      </c>
      <c r="W74" s="60">
        <f>U74+V74</f>
        <v>24.339600000000001</v>
      </c>
      <c r="AB74" s="16"/>
      <c r="AC74" s="16"/>
      <c r="AD74" s="16"/>
    </row>
    <row r="75" spans="1:258" ht="25.5" customHeight="1" x14ac:dyDescent="0.2">
      <c r="B75" s="34" t="s">
        <v>18</v>
      </c>
      <c r="C75" s="17"/>
      <c r="D75" s="17"/>
      <c r="E75" s="17"/>
      <c r="F75" s="17"/>
      <c r="G75" s="17"/>
      <c r="H75" s="17"/>
      <c r="I75" s="17"/>
      <c r="J75" s="17"/>
      <c r="K75" s="17"/>
      <c r="L75" s="118" t="s">
        <v>19</v>
      </c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9"/>
    </row>
    <row r="76" spans="1:258" ht="15.75" customHeight="1" x14ac:dyDescent="0.2"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</row>
    <row r="77" spans="1:258" customFormat="1" x14ac:dyDescent="0.2">
      <c r="A77" s="53"/>
      <c r="B77" s="54" t="s">
        <v>30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  <c r="FM77" s="53"/>
      <c r="FN77" s="53"/>
      <c r="FO77" s="53"/>
      <c r="FP77" s="53"/>
      <c r="FQ77" s="53"/>
      <c r="FR77" s="53"/>
      <c r="FS77" s="53"/>
      <c r="FT77" s="53"/>
      <c r="FU77" s="53"/>
      <c r="FV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  <c r="GK77" s="53"/>
      <c r="GL77" s="53"/>
      <c r="GM77" s="53"/>
      <c r="GN77" s="53"/>
      <c r="GO77" s="53"/>
      <c r="GP77" s="53"/>
      <c r="GQ77" s="53"/>
      <c r="GR77" s="53"/>
      <c r="GS77" s="53"/>
      <c r="GT77" s="53"/>
      <c r="GU77" s="53"/>
      <c r="GV77" s="53"/>
      <c r="GW77" s="53"/>
      <c r="GX77" s="53"/>
      <c r="GY77" s="53"/>
      <c r="GZ77" s="53"/>
      <c r="HA77" s="53"/>
      <c r="HB77" s="53"/>
      <c r="HC77" s="53"/>
      <c r="HD77" s="53"/>
      <c r="HE77" s="53"/>
      <c r="HF77" s="53"/>
      <c r="HG77" s="53"/>
      <c r="HH77" s="53"/>
      <c r="HI77" s="53"/>
      <c r="HJ77" s="53"/>
      <c r="HK77" s="53"/>
      <c r="HL77" s="53"/>
      <c r="HM77" s="53"/>
      <c r="HN77" s="53"/>
      <c r="HO77" s="53"/>
      <c r="HP77" s="53"/>
      <c r="HQ77" s="53"/>
      <c r="HR77" s="53"/>
      <c r="HS77" s="53"/>
      <c r="HT77" s="53"/>
      <c r="HU77" s="53"/>
      <c r="HV77" s="53"/>
      <c r="HW77" s="53"/>
      <c r="HX77" s="53"/>
      <c r="HY77" s="53"/>
      <c r="HZ77" s="53"/>
      <c r="IA77" s="53"/>
      <c r="IB77" s="53"/>
      <c r="IC77" s="53"/>
      <c r="ID77" s="53"/>
      <c r="IE77" s="53"/>
      <c r="IF77" s="53"/>
      <c r="IG77" s="53"/>
      <c r="IH77" s="53"/>
      <c r="II77" s="53"/>
      <c r="IJ77" s="53"/>
      <c r="IK77" s="53"/>
      <c r="IL77" s="53"/>
      <c r="IM77" s="53"/>
      <c r="IN77" s="53"/>
      <c r="IO77" s="53"/>
      <c r="IP77" s="53"/>
      <c r="IQ77" s="53"/>
      <c r="IR77" s="53"/>
      <c r="IS77" s="53"/>
      <c r="IT77" s="53"/>
      <c r="IU77" s="53"/>
      <c r="IV77" s="53"/>
      <c r="IW77" s="53"/>
      <c r="IX77" s="53"/>
    </row>
    <row r="78" spans="1:258" customFormat="1" ht="14.25" customHeight="1" x14ac:dyDescent="0.2">
      <c r="A78" s="53"/>
      <c r="B78" s="54" t="s">
        <v>34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  <c r="GR78" s="53"/>
      <c r="GS78" s="53"/>
      <c r="GT78" s="53"/>
      <c r="GU78" s="53"/>
      <c r="GV78" s="53"/>
      <c r="GW78" s="53"/>
      <c r="GX78" s="53"/>
      <c r="GY78" s="53"/>
      <c r="GZ78" s="53"/>
      <c r="HA78" s="53"/>
      <c r="HB78" s="53"/>
      <c r="HC78" s="53"/>
      <c r="HD78" s="53"/>
      <c r="HE78" s="53"/>
      <c r="HF78" s="53"/>
      <c r="HG78" s="53"/>
      <c r="HH78" s="53"/>
      <c r="HI78" s="53"/>
      <c r="HJ78" s="53"/>
      <c r="HK78" s="53"/>
      <c r="HL78" s="53"/>
      <c r="HM78" s="53"/>
      <c r="HN78" s="53"/>
      <c r="HO78" s="53"/>
      <c r="HP78" s="53"/>
      <c r="HQ78" s="53"/>
      <c r="HR78" s="53"/>
      <c r="HS78" s="53"/>
      <c r="HT78" s="53"/>
      <c r="HU78" s="53"/>
      <c r="HV78" s="53"/>
      <c r="HW78" s="53"/>
      <c r="HX78" s="53"/>
      <c r="HY78" s="53"/>
      <c r="HZ78" s="53"/>
      <c r="IA78" s="53"/>
      <c r="IB78" s="53"/>
      <c r="IC78" s="53"/>
      <c r="ID78" s="53"/>
      <c r="IE78" s="53"/>
      <c r="IF78" s="53"/>
      <c r="IG78" s="53"/>
      <c r="IH78" s="53"/>
      <c r="II78" s="53"/>
      <c r="IJ78" s="53"/>
      <c r="IK78" s="53"/>
      <c r="IL78" s="53"/>
      <c r="IM78" s="53"/>
      <c r="IN78" s="53"/>
      <c r="IO78" s="53"/>
      <c r="IP78" s="53"/>
      <c r="IQ78" s="53"/>
      <c r="IR78" s="53"/>
      <c r="IS78" s="53"/>
      <c r="IT78" s="53"/>
      <c r="IU78" s="53"/>
      <c r="IV78" s="53"/>
      <c r="IW78" s="53"/>
      <c r="IX78" s="53"/>
    </row>
    <row r="79" spans="1:258" customFormat="1" ht="14.25" customHeight="1" x14ac:dyDescent="0.2">
      <c r="A79" s="41"/>
      <c r="B79" s="51" t="s">
        <v>31</v>
      </c>
      <c r="C79" s="51"/>
      <c r="D79" s="51"/>
      <c r="E79" s="51"/>
      <c r="F79" s="51"/>
      <c r="G79" s="51"/>
      <c r="H79" s="51"/>
      <c r="I79" s="51"/>
      <c r="J79" s="51"/>
      <c r="K79" s="5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  <c r="IW79" s="41"/>
      <c r="IX79" s="41"/>
    </row>
    <row r="80" spans="1:258" x14ac:dyDescent="0.2"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</row>
  </sheetData>
  <mergeCells count="164">
    <mergeCell ref="L75:W75"/>
    <mergeCell ref="U68:U69"/>
    <mergeCell ref="V68:V69"/>
    <mergeCell ref="W68:W69"/>
    <mergeCell ref="U70:U72"/>
    <mergeCell ref="V70:V72"/>
    <mergeCell ref="W70:W72"/>
    <mergeCell ref="U50:U52"/>
    <mergeCell ref="V50:V52"/>
    <mergeCell ref="W50:W52"/>
    <mergeCell ref="L53:N53"/>
    <mergeCell ref="L54:N54"/>
    <mergeCell ref="L55:W55"/>
    <mergeCell ref="W58:W59"/>
    <mergeCell ref="V58:V59"/>
    <mergeCell ref="T70:T72"/>
    <mergeCell ref="J20:J22"/>
    <mergeCell ref="J30:J32"/>
    <mergeCell ref="J40:J42"/>
    <mergeCell ref="J50:J52"/>
    <mergeCell ref="J60:J62"/>
    <mergeCell ref="J70:J72"/>
    <mergeCell ref="L73:N73"/>
    <mergeCell ref="L74:N74"/>
    <mergeCell ref="B80:W80"/>
    <mergeCell ref="L65:W65"/>
    <mergeCell ref="T60:T62"/>
    <mergeCell ref="U60:U62"/>
    <mergeCell ref="V60:V62"/>
    <mergeCell ref="W60:W62"/>
    <mergeCell ref="L63:N63"/>
    <mergeCell ref="L64:N64"/>
    <mergeCell ref="C68:E68"/>
    <mergeCell ref="L68:N68"/>
    <mergeCell ref="O68:O69"/>
    <mergeCell ref="P68:P69"/>
    <mergeCell ref="Q68:Q69"/>
    <mergeCell ref="R68:R69"/>
    <mergeCell ref="S68:S69"/>
    <mergeCell ref="T68:T69"/>
    <mergeCell ref="G70:G72"/>
    <mergeCell ref="H70:H72"/>
    <mergeCell ref="K70:K72"/>
    <mergeCell ref="O70:O72"/>
    <mergeCell ref="P70:P72"/>
    <mergeCell ref="Q70:Q72"/>
    <mergeCell ref="R70:R72"/>
    <mergeCell ref="S70:S72"/>
    <mergeCell ref="U58:U59"/>
    <mergeCell ref="G60:G62"/>
    <mergeCell ref="H60:H62"/>
    <mergeCell ref="K60:K62"/>
    <mergeCell ref="O60:O62"/>
    <mergeCell ref="P60:P62"/>
    <mergeCell ref="Q60:Q62"/>
    <mergeCell ref="R60:R62"/>
    <mergeCell ref="S60:S62"/>
    <mergeCell ref="T50:T52"/>
    <mergeCell ref="C58:E58"/>
    <mergeCell ref="L58:N58"/>
    <mergeCell ref="O58:O59"/>
    <mergeCell ref="P58:P59"/>
    <mergeCell ref="Q58:Q59"/>
    <mergeCell ref="R58:R59"/>
    <mergeCell ref="S58:S59"/>
    <mergeCell ref="T58:T59"/>
    <mergeCell ref="G40:G42"/>
    <mergeCell ref="H40:H42"/>
    <mergeCell ref="K40:K42"/>
    <mergeCell ref="O40:O42"/>
    <mergeCell ref="P40:P42"/>
    <mergeCell ref="Q40:Q42"/>
    <mergeCell ref="R40:R42"/>
    <mergeCell ref="S40:S42"/>
    <mergeCell ref="G50:G52"/>
    <mergeCell ref="H50:H52"/>
    <mergeCell ref="K50:K52"/>
    <mergeCell ref="O50:O52"/>
    <mergeCell ref="P50:P52"/>
    <mergeCell ref="Q50:Q52"/>
    <mergeCell ref="R50:R52"/>
    <mergeCell ref="S50:S52"/>
    <mergeCell ref="L43:N43"/>
    <mergeCell ref="L44:N44"/>
    <mergeCell ref="L45:W45"/>
    <mergeCell ref="C48:E48"/>
    <mergeCell ref="L48:N48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T40:T42"/>
    <mergeCell ref="U30:U32"/>
    <mergeCell ref="V30:V32"/>
    <mergeCell ref="W30:W32"/>
    <mergeCell ref="L33:N33"/>
    <mergeCell ref="L34:N34"/>
    <mergeCell ref="L35:W35"/>
    <mergeCell ref="V38:V39"/>
    <mergeCell ref="W38:W39"/>
    <mergeCell ref="V40:V42"/>
    <mergeCell ref="W40:W42"/>
    <mergeCell ref="U40:U42"/>
    <mergeCell ref="C38:E38"/>
    <mergeCell ref="L38:N38"/>
    <mergeCell ref="O38:O39"/>
    <mergeCell ref="P38:P39"/>
    <mergeCell ref="Q38:Q39"/>
    <mergeCell ref="R38:R39"/>
    <mergeCell ref="S38:S39"/>
    <mergeCell ref="T38:T39"/>
    <mergeCell ref="U38:U39"/>
    <mergeCell ref="G30:G32"/>
    <mergeCell ref="H30:H32"/>
    <mergeCell ref="K30:K32"/>
    <mergeCell ref="O30:O32"/>
    <mergeCell ref="P30:P32"/>
    <mergeCell ref="Q30:Q32"/>
    <mergeCell ref="R30:R32"/>
    <mergeCell ref="S30:S32"/>
    <mergeCell ref="T30:T32"/>
    <mergeCell ref="L23:N23"/>
    <mergeCell ref="L24:N24"/>
    <mergeCell ref="L25:W25"/>
    <mergeCell ref="C28:E28"/>
    <mergeCell ref="L28:N28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S20:S22"/>
    <mergeCell ref="T20:T22"/>
    <mergeCell ref="B7:W7"/>
    <mergeCell ref="C18:E18"/>
    <mergeCell ref="L18:N18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U20:U22"/>
    <mergeCell ref="V20:V22"/>
    <mergeCell ref="W20:W22"/>
    <mergeCell ref="G20:G22"/>
    <mergeCell ref="H20:H22"/>
    <mergeCell ref="K20:K22"/>
    <mergeCell ref="O20:O22"/>
    <mergeCell ref="P20:P22"/>
    <mergeCell ref="Q20:Q22"/>
    <mergeCell ref="R20:R22"/>
  </mergeCells>
  <pageMargins left="0.70866141732283472" right="0.11811023622047245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gennaio 2023</vt:lpstr>
      <vt:lpstr>'da 1 gennaio 2023'!Area_stampa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2023-06-23T08:08:45Z</dcterms:modified>
</cp:coreProperties>
</file>