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5" yWindow="6390" windowWidth="28830" windowHeight="6435"/>
  </bookViews>
  <sheets>
    <sheet name="da 1 ottobre 2022" sheetId="31" r:id="rId1"/>
  </sheets>
  <definedNames>
    <definedName name="_xlnm.Print_Area" localSheetId="0">'da 1 ottobre 2022'!$B$1:$AB$88</definedName>
  </definedNames>
  <calcPr calcId="145621"/>
</workbook>
</file>

<file path=xl/calcChain.xml><?xml version="1.0" encoding="utf-8"?>
<calcChain xmlns="http://schemas.openxmlformats.org/spreadsheetml/2006/main">
  <c r="L30" i="31" l="1"/>
  <c r="K30" i="31"/>
  <c r="J30" i="31"/>
  <c r="B37" i="31" l="1"/>
  <c r="B47" i="31" s="1"/>
  <c r="B57" i="31" s="1"/>
  <c r="B67" i="31" s="1"/>
  <c r="B77" i="31" s="1"/>
  <c r="L51" i="31" l="1"/>
  <c r="L61" i="31" s="1"/>
  <c r="L71" i="31" s="1"/>
  <c r="L81" i="31" s="1"/>
  <c r="K51" i="31"/>
  <c r="K61" i="31" s="1"/>
  <c r="K71" i="31" s="1"/>
  <c r="K81" i="31" s="1"/>
  <c r="J51" i="31"/>
  <c r="J61" i="31" s="1"/>
  <c r="J71" i="31" s="1"/>
  <c r="J81" i="31" s="1"/>
  <c r="L41" i="31"/>
  <c r="K41" i="31"/>
  <c r="J41" i="31"/>
  <c r="L40" i="31"/>
  <c r="L50" i="31" s="1"/>
  <c r="L60" i="31" s="1"/>
  <c r="L70" i="31" s="1"/>
  <c r="L80" i="31" s="1"/>
  <c r="K40" i="31"/>
  <c r="K50" i="31" s="1"/>
  <c r="K60" i="31" s="1"/>
  <c r="K70" i="31" s="1"/>
  <c r="K80" i="31" s="1"/>
  <c r="J40" i="31"/>
  <c r="J50" i="31" s="1"/>
  <c r="J60" i="31" s="1"/>
  <c r="J70" i="31" s="1"/>
  <c r="J80" i="31" s="1"/>
  <c r="C39" i="31"/>
  <c r="C49" i="31" s="1"/>
  <c r="C59" i="31" s="1"/>
  <c r="C69" i="31" s="1"/>
  <c r="C79" i="31" s="1"/>
  <c r="D39" i="31"/>
  <c r="D49" i="31" s="1"/>
  <c r="D59" i="31" s="1"/>
  <c r="D69" i="31" s="1"/>
  <c r="D79" i="31" s="1"/>
  <c r="E39" i="31"/>
  <c r="E49" i="31" s="1"/>
  <c r="E59" i="31" s="1"/>
  <c r="E69" i="31" s="1"/>
  <c r="E79" i="31" s="1"/>
  <c r="E41" i="31"/>
  <c r="E51" i="31" s="1"/>
  <c r="E61" i="31" s="1"/>
  <c r="E71" i="31" s="1"/>
  <c r="E81" i="31" s="1"/>
  <c r="E40" i="31"/>
  <c r="E50" i="31" s="1"/>
  <c r="E60" i="31" s="1"/>
  <c r="E70" i="31" s="1"/>
  <c r="E80" i="31" s="1"/>
  <c r="D40" i="31"/>
  <c r="D50" i="31" s="1"/>
  <c r="D60" i="31" s="1"/>
  <c r="D70" i="31" s="1"/>
  <c r="D80" i="31" s="1"/>
  <c r="D41" i="31"/>
  <c r="D51" i="31" s="1"/>
  <c r="D61" i="31" s="1"/>
  <c r="D71" i="31" s="1"/>
  <c r="D81" i="31" s="1"/>
  <c r="C41" i="31"/>
  <c r="C51" i="31" s="1"/>
  <c r="C61" i="31" s="1"/>
  <c r="C71" i="31" s="1"/>
  <c r="C81" i="31" s="1"/>
  <c r="C40" i="31"/>
  <c r="C50" i="31" s="1"/>
  <c r="C60" i="31" s="1"/>
  <c r="C70" i="31" s="1"/>
  <c r="C80" i="31" s="1"/>
  <c r="K29" i="31"/>
  <c r="K39" i="31" s="1"/>
  <c r="K49" i="31" s="1"/>
  <c r="K59" i="31" s="1"/>
  <c r="K69" i="31" s="1"/>
  <c r="K79" i="31" s="1"/>
  <c r="L29" i="31"/>
  <c r="L39" i="31" s="1"/>
  <c r="L49" i="31" s="1"/>
  <c r="L59" i="31" s="1"/>
  <c r="L69" i="31" s="1"/>
  <c r="L79" i="31" s="1"/>
  <c r="J29" i="31"/>
  <c r="J39" i="31" s="1"/>
  <c r="J49" i="31" s="1"/>
  <c r="J59" i="31" s="1"/>
  <c r="J69" i="31" s="1"/>
  <c r="J79" i="31" s="1"/>
  <c r="R29" i="31" l="1"/>
  <c r="U83" i="31" l="1"/>
  <c r="U82" i="31"/>
  <c r="U79" i="31"/>
  <c r="U73" i="31"/>
  <c r="U72" i="31"/>
  <c r="U69" i="31"/>
  <c r="U63" i="31"/>
  <c r="U62" i="31"/>
  <c r="U59" i="31"/>
  <c r="U53" i="31"/>
  <c r="U52" i="31"/>
  <c r="U49" i="31"/>
  <c r="U43" i="31"/>
  <c r="U42" i="31"/>
  <c r="U39" i="31"/>
  <c r="U33" i="31"/>
  <c r="U32" i="31"/>
  <c r="U29" i="31"/>
  <c r="R33" i="31"/>
  <c r="R32" i="31"/>
  <c r="R43" i="31"/>
  <c r="R42" i="31"/>
  <c r="R39" i="31"/>
  <c r="R53" i="31"/>
  <c r="R52" i="31"/>
  <c r="R49" i="31"/>
  <c r="R63" i="31"/>
  <c r="R62" i="31"/>
  <c r="R59" i="31"/>
  <c r="R73" i="31"/>
  <c r="R72" i="31"/>
  <c r="R69" i="31"/>
  <c r="R79" i="31"/>
  <c r="R82" i="31"/>
  <c r="R83" i="31"/>
  <c r="J82" i="31"/>
  <c r="J72" i="31"/>
  <c r="J62" i="31"/>
  <c r="J52" i="31"/>
  <c r="J42" i="31"/>
  <c r="J32" i="31"/>
</calcChain>
</file>

<file path=xl/sharedStrings.xml><?xml version="1.0" encoding="utf-8"?>
<sst xmlns="http://schemas.openxmlformats.org/spreadsheetml/2006/main" count="335" uniqueCount="60">
  <si>
    <t>PD</t>
  </si>
  <si>
    <t>PCV</t>
  </si>
  <si>
    <t>DISPbt</t>
  </si>
  <si>
    <t>PPE</t>
  </si>
  <si>
    <t>UC3</t>
  </si>
  <si>
    <t>UC6</t>
  </si>
  <si>
    <t>PE</t>
  </si>
  <si>
    <t>fascia F1</t>
  </si>
  <si>
    <t>fascia F2</t>
  </si>
  <si>
    <t>fascia F3</t>
  </si>
  <si>
    <t xml:space="preserve"> - per potenze impegnate superiori a 3 kW e inferiori o uguali a 6 kW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</si>
  <si>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</si>
  <si>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</si>
  <si>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</si>
  <si>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</si>
  <si>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UTENZE NON DOMESTICHE</t>
  </si>
  <si>
    <t>Materia energia</t>
  </si>
  <si>
    <t>Trasporto e gestione del contatore</t>
  </si>
  <si>
    <t>Oneri di sistema *</t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</si>
  <si>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</si>
  <si>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</si>
  <si>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</si>
  <si>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</si>
  <si>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</si>
  <si>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</si>
  <si>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</si>
  <si>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</si>
  <si>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</si>
  <si>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</si>
  <si>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</si>
  <si>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t>Per visualizzare in dettaglio le componenti di prezzo, cliccare su "+" sopra le colonne J, R, U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</si>
  <si>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</si>
  <si>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 xml:space="preserve"> - per potenze impegnate inferiori o uguali a 1,5 kW</t>
  </si>
  <si>
    <t xml:space="preserve"> - per potenze impegnate superiori a 1,5 kW e inferiori o uguali a 3 kW</t>
  </si>
  <si>
    <t xml:space="preserve"> - per potenze impegnate superiori a 6 kW e inferiori o uguali a 10 kW</t>
  </si>
  <si>
    <t xml:space="preserve"> - per potenze impegnate superiori a 10 kW e inferiori o uguali a 15 kW</t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</si>
  <si>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</si>
  <si>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</si>
  <si>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</si>
  <si>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</si>
  <si>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(P_ING</t>
    </r>
    <r>
      <rPr>
        <vertAlign val="subscript"/>
        <sz val="9"/>
        <rFont val="Calibri"/>
        <family val="2"/>
      </rPr>
      <t>M</t>
    </r>
    <r>
      <rPr>
        <sz val="9"/>
        <rFont val="Calibri"/>
        <family val="2"/>
      </rPr>
      <t>), dispacciamento (PD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commercializzazione vendita (PCV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componenti di perequazione (PPE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 e di dispacciamento (DISPbt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</t>
    </r>
  </si>
  <si>
    <t>Come stabilito dall’art. 7 dell’allegato B alla delibera 491/2020/R/EEL, le condizioni economiche che l’esercente le tutele graduali provvisorio deve offrire ai suoi clienti si articolano nei seguenti corrispettivi unitari:</t>
  </si>
  <si>
    <t>Dal 1° luglio 2021:</t>
  </si>
  <si>
    <t>g) tutti i corrispettivi di distribuzione, trasporto, misura e le aliquote delle componenti A e UC sono pari a quelli appilcati ai clienti non domestici in maggior tutela.</t>
  </si>
  <si>
    <t>Condizioni economiche per i clienti del Servizio a Tutele Graduali provvisorio</t>
  </si>
  <si>
    <t>(2) Utenze diverse dalle utenze domestiche, con numero di dipendenti fra 10 e 50 e/o un fatturato annuo o un totale di bilancio tra 2 e 10 milioni di euro</t>
  </si>
  <si>
    <t>P_INGm</t>
  </si>
  <si>
    <r>
      <t>e) il corrispettivo PED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>, pari alla somma dei seguenti elementi ed applicato all’energia elettrica prelevata:</t>
    </r>
  </si>
  <si>
    <r>
      <t xml:space="preserve">     e2) l’elemento P_ING</t>
    </r>
    <r>
      <rPr>
        <b/>
        <vertAlign val="subscript"/>
        <sz val="10"/>
        <rFont val="Calibri"/>
        <family val="2"/>
      </rPr>
      <t>M</t>
    </r>
    <r>
      <rPr>
        <b/>
        <sz val="10"/>
        <rFont val="Calibri"/>
        <family val="2"/>
      </rPr>
      <t xml:space="preserve"> è pari a quanto pubblicato dall'ARERA all'indirizzo https://www.arera.it/it/consumatori/placet.htm (pubblicato dall'ARERA il mese successivo a quello di competenza)</t>
    </r>
  </si>
  <si>
    <t xml:space="preserve"> - per potenze impegnate superiori a 15 kW</t>
  </si>
  <si>
    <t>1) il corrispettivo PCVAP, pari al corrispettivo PCV applicato ai clienti non domestici in maggior tutela;</t>
  </si>
  <si>
    <t>c) il corrispettivo PPEAP, pari al corrispettivo PPE applicato ai clienti non domestici in maggior tutela;</t>
  </si>
  <si>
    <t>d) la componente DISPBTAP, pari alla componente DISPBT applicata ai clienti non domestici in maggior tutela;</t>
  </si>
  <si>
    <t xml:space="preserve">     e1) l’elemento PDAP è pari all’elemento PD applicato ai clienti non domestici in maggior tutela;</t>
  </si>
  <si>
    <t>Microimprese(1) connesse in bassa tensione con almeno un punto di prelievo con potenza contrattualmente impegnata maggiore di 15 kW e PiccoleImprese(2)</t>
  </si>
  <si>
    <t>ottobre 2022</t>
  </si>
  <si>
    <t>dal 1 ottobre 2022</t>
  </si>
  <si>
    <t>novembre 2022</t>
  </si>
  <si>
    <t>dicembre 2022</t>
  </si>
  <si>
    <t>1 ottobre - 31 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</si>
</sst>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64" formatCode="0.000000"/>
    <numFmt numFmtId="165" formatCode="0.00000"/>
    <numFmt numFmtId="166" formatCode="#,##0.000000_ ;\-#,##0.000000\ "/>
    <numFmt numFmtId="167" formatCode="#,##0.00000_ ;\-#,##0.00000\ "/>
    <numFmt numFmtId="168" formatCode="#,##0.0000_ ;\-#,##0.0000\ "/>
    <numFmt numFmtId="169" formatCode="0.00000_ ;\-0.00000\ "/>
    <numFmt numFmtId="170" formatCode="#,##0.0000_ ;[Red]\-#,##0.0000\ "/>
    <numFmt numFmtId="171" formatCode="0.0000_ ;\-0.0000\ "/>
    <numFmt numFmtId="172" formatCode="#,##0.000000_ ;[Red]\-#,##0.000000\ "/>
  </numFmts>
  <fonts count="3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vertAlign val="subscript"/>
      <sz val="10"/>
      <name val="Calibri"/>
      <family val="2"/>
    </font>
    <font>
      <b/>
      <sz val="11"/>
      <color rgb="FF0070C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0" tint="-0.499984740745262"/>
      <name val="Calibri"/>
      <family val="2"/>
      <scheme val="minor"/>
    </font>
    <font>
      <i/>
      <sz val="10"/>
      <color theme="4" tint="-0.249977111117893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i/>
      <sz val="10"/>
      <color theme="0" tint="-0.499984740745262"/>
      <name val="Calibri"/>
      <family val="2"/>
    </font>
    <font>
      <vertAlign val="subscript"/>
      <sz val="10"/>
      <name val="Calibri"/>
      <family val="2"/>
    </font>
    <font>
      <b/>
      <vertAlign val="subscript"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127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>
      <alignment vertical="center"/>
    </xf>
    <xf numFmtId="0" fontId="9" fillId="2" borderId="0" xfId="1" applyFont="1" applyFill="1" applyAlignment="1" applyProtection="1">
      <alignment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12" fillId="2" borderId="0" xfId="1" applyFont="1" applyFill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164" fontId="3" fillId="2" borderId="0" xfId="1" applyNumberFormat="1" applyFont="1" applyFill="1" applyAlignment="1" applyProtection="1">
      <alignment vertical="center"/>
      <protection locked="0"/>
    </xf>
    <xf numFmtId="0" fontId="21" fillId="3" borderId="3" xfId="0" applyFont="1" applyFill="1" applyBorder="1" applyAlignment="1">
      <alignment horizontal="center" vertical="center"/>
    </xf>
    <xf numFmtId="166" fontId="3" fillId="2" borderId="0" xfId="1" applyNumberFormat="1" applyFont="1" applyFill="1" applyAlignment="1" applyProtection="1">
      <alignment vertical="center"/>
      <protection locked="0"/>
    </xf>
    <xf numFmtId="167" fontId="23" fillId="2" borderId="1" xfId="1" applyNumberFormat="1" applyFont="1" applyFill="1" applyBorder="1" applyAlignment="1">
      <alignment horizontal="right" vertical="center"/>
    </xf>
    <xf numFmtId="171" fontId="23" fillId="2" borderId="6" xfId="1" applyNumberFormat="1" applyFont="1" applyFill="1" applyBorder="1" applyAlignment="1">
      <alignment horizontal="right" vertical="center"/>
    </xf>
    <xf numFmtId="171" fontId="23" fillId="2" borderId="5" xfId="1" applyNumberFormat="1" applyFont="1" applyFill="1" applyBorder="1" applyAlignment="1">
      <alignment horizontal="right" vertical="center"/>
    </xf>
    <xf numFmtId="168" fontId="23" fillId="2" borderId="6" xfId="1" applyNumberFormat="1" applyFont="1" applyFill="1" applyBorder="1" applyAlignment="1">
      <alignment horizontal="right" vertical="center"/>
    </xf>
    <xf numFmtId="0" fontId="24" fillId="4" borderId="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168" fontId="21" fillId="3" borderId="3" xfId="0" quotePrefix="1" applyNumberFormat="1" applyFont="1" applyFill="1" applyBorder="1" applyAlignment="1">
      <alignment horizontal="right" vertical="center"/>
    </xf>
    <xf numFmtId="168" fontId="21" fillId="3" borderId="5" xfId="0" quotePrefix="1" applyNumberFormat="1" applyFont="1" applyFill="1" applyBorder="1" applyAlignment="1">
      <alignment horizontal="right"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166" fontId="3" fillId="2" borderId="0" xfId="1" applyNumberFormat="1" applyFont="1" applyFill="1" applyAlignment="1">
      <alignment vertical="center"/>
    </xf>
    <xf numFmtId="172" fontId="3" fillId="2" borderId="0" xfId="1" applyNumberFormat="1" applyFont="1" applyFill="1" applyAlignment="1">
      <alignment vertical="center"/>
    </xf>
    <xf numFmtId="168" fontId="23" fillId="3" borderId="10" xfId="0" quotePrefix="1" applyNumberFormat="1" applyFont="1" applyFill="1" applyBorder="1" applyAlignment="1">
      <alignment horizontal="right" vertical="center"/>
    </xf>
    <xf numFmtId="0" fontId="28" fillId="2" borderId="0" xfId="1" applyFont="1" applyFill="1" applyAlignment="1" applyProtection="1">
      <alignment vertical="center"/>
      <protection locked="0"/>
    </xf>
    <xf numFmtId="0" fontId="22" fillId="3" borderId="0" xfId="1" applyFont="1" applyFill="1" applyAlignment="1" applyProtection="1">
      <alignment horizontal="center" vertical="center"/>
      <protection locked="0"/>
    </xf>
    <xf numFmtId="0" fontId="29" fillId="3" borderId="0" xfId="1" applyFont="1" applyFill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30" fillId="2" borderId="0" xfId="1" applyFont="1" applyFill="1" applyAlignment="1" applyProtection="1">
      <alignment horizontal="center" vertical="center"/>
      <protection locked="0"/>
    </xf>
    <xf numFmtId="49" fontId="26" fillId="2" borderId="0" xfId="1" applyNumberFormat="1" applyFont="1" applyFill="1" applyAlignment="1">
      <alignment horizontal="left" vertical="center"/>
    </xf>
    <xf numFmtId="49" fontId="7" fillId="2" borderId="0" xfId="1" applyNumberFormat="1" applyFont="1" applyFill="1" applyAlignment="1">
      <alignment horizontal="left" vertical="center"/>
    </xf>
    <xf numFmtId="0" fontId="4" fillId="2" borderId="2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center"/>
    </xf>
    <xf numFmtId="168" fontId="23" fillId="2" borderId="3" xfId="1" applyNumberFormat="1" applyFont="1" applyFill="1" applyBorder="1" applyAlignment="1">
      <alignment vertical="center"/>
    </xf>
    <xf numFmtId="168" fontId="23" fillId="2" borderId="5" xfId="1" applyNumberFormat="1" applyFont="1" applyFill="1" applyBorder="1" applyAlignment="1">
      <alignment vertical="center"/>
    </xf>
    <xf numFmtId="171" fontId="3" fillId="2" borderId="5" xfId="1" applyNumberFormat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170" fontId="23" fillId="2" borderId="5" xfId="1" applyNumberFormat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27" fillId="3" borderId="3" xfId="0" applyFont="1" applyFill="1" applyBorder="1" applyAlignment="1">
      <alignment horizontal="center" vertical="center"/>
    </xf>
    <xf numFmtId="0" fontId="3" fillId="2" borderId="0" xfId="2" applyFont="1" applyFill="1" applyBorder="1" applyAlignment="1" applyProtection="1">
      <alignment vertical="center"/>
      <protection locked="0"/>
    </xf>
    <xf numFmtId="0" fontId="11" fillId="3" borderId="1" xfId="2" applyFont="1" applyFill="1" applyBorder="1" applyAlignment="1" applyProtection="1">
      <alignment vertical="center"/>
      <protection locked="0"/>
    </xf>
    <xf numFmtId="0" fontId="10" fillId="3" borderId="0" xfId="2" applyFont="1" applyFill="1" applyBorder="1" applyAlignment="1" applyProtection="1">
      <alignment vertical="center"/>
      <protection locked="0"/>
    </xf>
    <xf numFmtId="0" fontId="8" fillId="3" borderId="0" xfId="2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10" fillId="3" borderId="1" xfId="2" applyFont="1" applyFill="1" applyBorder="1" applyAlignment="1" applyProtection="1">
      <alignment vertical="center"/>
      <protection locked="0"/>
    </xf>
    <xf numFmtId="0" fontId="10" fillId="3" borderId="1" xfId="2" applyFont="1" applyFill="1" applyBorder="1" applyAlignment="1" applyProtection="1">
      <protection locked="0"/>
    </xf>
    <xf numFmtId="0" fontId="3" fillId="3" borderId="0" xfId="2" applyFont="1" applyFill="1" applyBorder="1" applyAlignment="1" applyProtection="1">
      <alignment vertical="center"/>
      <protection locked="0"/>
    </xf>
    <xf numFmtId="0" fontId="10" fillId="3" borderId="12" xfId="2" applyFont="1" applyFill="1" applyBorder="1" applyAlignment="1" applyProtection="1">
      <alignment vertical="center"/>
      <protection locked="0"/>
    </xf>
    <xf numFmtId="0" fontId="10" fillId="3" borderId="11" xfId="2" applyFont="1" applyFill="1" applyBorder="1" applyAlignment="1" applyProtection="1">
      <alignment vertical="center"/>
      <protection locked="0"/>
    </xf>
    <xf numFmtId="0" fontId="3" fillId="3" borderId="11" xfId="2" applyFont="1" applyFill="1" applyBorder="1" applyAlignment="1" applyProtection="1">
      <alignment vertical="center"/>
      <protection locked="0"/>
    </xf>
    <xf numFmtId="0" fontId="8" fillId="3" borderId="11" xfId="2" applyFont="1" applyFill="1" applyBorder="1" applyAlignment="1" applyProtection="1">
      <alignment horizontal="center" vertical="center"/>
      <protection locked="0"/>
    </xf>
    <xf numFmtId="0" fontId="25" fillId="2" borderId="0" xfId="2" applyFont="1" applyFill="1" applyAlignment="1" applyProtection="1">
      <alignment vertical="center"/>
      <protection locked="0"/>
    </xf>
    <xf numFmtId="0" fontId="20" fillId="2" borderId="0" xfId="2" applyFont="1" applyFill="1" applyAlignment="1" applyProtection="1">
      <alignment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0" fontId="11" fillId="2" borderId="0" xfId="2" applyFont="1" applyFill="1" applyAlignment="1" applyProtection="1">
      <alignment vertical="center"/>
      <protection locked="0"/>
    </xf>
    <xf numFmtId="0" fontId="6" fillId="2" borderId="0" xfId="2" applyFont="1" applyFill="1" applyAlignment="1">
      <alignment vertical="center"/>
    </xf>
    <xf numFmtId="0" fontId="4" fillId="2" borderId="0" xfId="2" applyFont="1" applyFill="1" applyBorder="1" applyAlignment="1" applyProtection="1">
      <alignment vertical="center"/>
      <protection locked="0"/>
    </xf>
    <xf numFmtId="0" fontId="7" fillId="2" borderId="0" xfId="1" applyFont="1" applyFill="1" applyBorder="1" applyAlignment="1">
      <alignment vertical="center"/>
    </xf>
    <xf numFmtId="168" fontId="23" fillId="3" borderId="0" xfId="0" quotePrefix="1" applyNumberFormat="1" applyFont="1" applyFill="1" applyBorder="1" applyAlignment="1">
      <alignment horizontal="right" vertical="center"/>
    </xf>
    <xf numFmtId="41" fontId="15" fillId="3" borderId="0" xfId="3" quotePrefix="1" applyFont="1" applyFill="1" applyBorder="1" applyAlignment="1">
      <alignment horizontal="left" vertical="center" wrapText="1"/>
    </xf>
    <xf numFmtId="166" fontId="23" fillId="2" borderId="1" xfId="1" applyNumberFormat="1" applyFont="1" applyFill="1" applyBorder="1" applyAlignment="1">
      <alignment horizontal="right" vertical="center"/>
    </xf>
    <xf numFmtId="166" fontId="3" fillId="2" borderId="1" xfId="1" applyNumberFormat="1" applyFont="1" applyFill="1" applyBorder="1" applyAlignment="1">
      <alignment vertical="center"/>
    </xf>
    <xf numFmtId="169" fontId="3" fillId="2" borderId="5" xfId="1" applyNumberFormat="1" applyFont="1" applyFill="1" applyBorder="1" applyAlignment="1">
      <alignment vertical="center"/>
    </xf>
    <xf numFmtId="169" fontId="21" fillId="3" borderId="3" xfId="0" quotePrefix="1" applyNumberFormat="1" applyFont="1" applyFill="1" applyBorder="1" applyAlignment="1">
      <alignment horizontal="right" vertical="center"/>
    </xf>
    <xf numFmtId="17" fontId="3" fillId="2" borderId="1" xfId="2" quotePrefix="1" applyNumberFormat="1" applyFont="1" applyFill="1" applyBorder="1" applyAlignment="1">
      <alignment horizontal="right" vertical="center"/>
    </xf>
    <xf numFmtId="49" fontId="3" fillId="2" borderId="1" xfId="2" quotePrefix="1" applyNumberFormat="1" applyFont="1" applyFill="1" applyBorder="1" applyAlignment="1">
      <alignment horizontal="right" vertical="center"/>
    </xf>
    <xf numFmtId="0" fontId="3" fillId="2" borderId="2" xfId="2" applyFont="1" applyFill="1" applyBorder="1" applyAlignment="1" applyProtection="1">
      <alignment horizontal="center" vertical="center"/>
    </xf>
    <xf numFmtId="167" fontId="3" fillId="2" borderId="3" xfId="1" applyNumberFormat="1" applyFont="1" applyFill="1" applyBorder="1" applyAlignment="1">
      <alignment horizontal="center" vertical="center"/>
    </xf>
    <xf numFmtId="167" fontId="3" fillId="2" borderId="10" xfId="1" applyNumberFormat="1" applyFont="1" applyFill="1" applyBorder="1" applyAlignment="1">
      <alignment horizontal="center" vertical="center"/>
    </xf>
    <xf numFmtId="167" fontId="3" fillId="2" borderId="6" xfId="1" applyNumberFormat="1" applyFont="1" applyFill="1" applyBorder="1" applyAlignment="1">
      <alignment horizontal="center" vertical="center"/>
    </xf>
    <xf numFmtId="41" fontId="2" fillId="0" borderId="3" xfId="3" quotePrefix="1" applyFont="1" applyFill="1" applyBorder="1" applyAlignment="1">
      <alignment horizontal="center" vertical="center"/>
    </xf>
    <xf numFmtId="41" fontId="2" fillId="0" borderId="10" xfId="3" applyFont="1" applyFill="1" applyBorder="1" applyAlignment="1">
      <alignment horizontal="center" vertical="center"/>
    </xf>
    <xf numFmtId="41" fontId="2" fillId="0" borderId="6" xfId="3" applyFont="1" applyFill="1" applyBorder="1" applyAlignment="1">
      <alignment horizontal="center" vertical="center"/>
    </xf>
    <xf numFmtId="41" fontId="15" fillId="3" borderId="10" xfId="3" quotePrefix="1" applyFont="1" applyFill="1" applyBorder="1" applyAlignment="1">
      <alignment horizontal="left" vertical="center" wrapText="1"/>
    </xf>
    <xf numFmtId="41" fontId="15" fillId="3" borderId="6" xfId="3" quotePrefix="1" applyFont="1" applyFill="1" applyBorder="1" applyAlignment="1">
      <alignment horizontal="left" vertical="center" wrapText="1"/>
    </xf>
    <xf numFmtId="0" fontId="32" fillId="3" borderId="2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167" fontId="23" fillId="2" borderId="9" xfId="1" quotePrefix="1" applyNumberFormat="1" applyFont="1" applyFill="1" applyBorder="1" applyAlignment="1">
      <alignment horizontal="right" vertical="center"/>
    </xf>
    <xf numFmtId="167" fontId="23" fillId="2" borderId="9" xfId="1" applyNumberFormat="1" applyFont="1" applyFill="1" applyBorder="1" applyAlignment="1">
      <alignment horizontal="right" vertical="center"/>
    </xf>
    <xf numFmtId="167" fontId="23" fillId="2" borderId="13" xfId="1" applyNumberFormat="1" applyFont="1" applyFill="1" applyBorder="1" applyAlignment="1">
      <alignment horizontal="right" vertical="center"/>
    </xf>
    <xf numFmtId="167" fontId="23" fillId="2" borderId="2" xfId="1" applyNumberFormat="1" applyFont="1" applyFill="1" applyBorder="1" applyAlignment="1">
      <alignment horizontal="right" vertical="center"/>
    </xf>
    <xf numFmtId="165" fontId="23" fillId="2" borderId="2" xfId="1" quotePrefix="1" applyNumberFormat="1" applyFont="1" applyFill="1" applyBorder="1" applyAlignment="1">
      <alignment horizontal="right" vertical="center"/>
    </xf>
    <xf numFmtId="165" fontId="23" fillId="2" borderId="9" xfId="1" applyNumberFormat="1" applyFont="1" applyFill="1" applyBorder="1" applyAlignment="1">
      <alignment horizontal="right" vertical="center"/>
    </xf>
    <xf numFmtId="165" fontId="23" fillId="2" borderId="13" xfId="1" applyNumberFormat="1" applyFont="1" applyFill="1" applyBorder="1" applyAlignment="1">
      <alignment horizontal="right" vertical="center"/>
    </xf>
    <xf numFmtId="166" fontId="23" fillId="2" borderId="2" xfId="1" applyNumberFormat="1" applyFont="1" applyFill="1" applyBorder="1" applyAlignment="1">
      <alignment horizontal="right" vertical="center"/>
    </xf>
    <xf numFmtId="166" fontId="23" fillId="2" borderId="9" xfId="1" applyNumberFormat="1" applyFont="1" applyFill="1" applyBorder="1" applyAlignment="1">
      <alignment horizontal="right" vertical="center"/>
    </xf>
    <xf numFmtId="166" fontId="23" fillId="2" borderId="13" xfId="1" applyNumberFormat="1" applyFont="1" applyFill="1" applyBorder="1" applyAlignment="1">
      <alignment horizontal="right" vertical="center"/>
    </xf>
    <xf numFmtId="167" fontId="3" fillId="2" borderId="2" xfId="1" applyNumberFormat="1" applyFont="1" applyFill="1" applyBorder="1" applyAlignment="1">
      <alignment horizontal="right" vertical="center"/>
    </xf>
    <xf numFmtId="167" fontId="3" fillId="2" borderId="9" xfId="1" applyNumberFormat="1" applyFont="1" applyFill="1" applyBorder="1" applyAlignment="1">
      <alignment horizontal="right" vertical="center"/>
    </xf>
    <xf numFmtId="167" fontId="3" fillId="2" borderId="13" xfId="1" applyNumberFormat="1" applyFont="1" applyFill="1" applyBorder="1" applyAlignment="1">
      <alignment horizontal="right" vertical="center"/>
    </xf>
    <xf numFmtId="172" fontId="23" fillId="2" borderId="2" xfId="1" applyNumberFormat="1" applyFont="1" applyFill="1" applyBorder="1" applyAlignment="1">
      <alignment horizontal="right" vertical="center"/>
    </xf>
    <xf numFmtId="172" fontId="23" fillId="2" borderId="9" xfId="1" applyNumberFormat="1" applyFont="1" applyFill="1" applyBorder="1" applyAlignment="1">
      <alignment horizontal="right" vertical="center"/>
    </xf>
    <xf numFmtId="172" fontId="23" fillId="2" borderId="13" xfId="1" applyNumberFormat="1" applyFont="1" applyFill="1" applyBorder="1" applyAlignment="1">
      <alignment horizontal="right" vertical="center"/>
    </xf>
    <xf numFmtId="172" fontId="3" fillId="2" borderId="2" xfId="1" applyNumberFormat="1" applyFont="1" applyFill="1" applyBorder="1" applyAlignment="1">
      <alignment horizontal="right" vertical="center"/>
    </xf>
    <xf numFmtId="172" fontId="3" fillId="2" borderId="9" xfId="1" applyNumberFormat="1" applyFont="1" applyFill="1" applyBorder="1" applyAlignment="1">
      <alignment horizontal="right" vertical="center"/>
    </xf>
    <xf numFmtId="172" fontId="3" fillId="2" borderId="13" xfId="1" applyNumberFormat="1" applyFont="1" applyFill="1" applyBorder="1" applyAlignment="1">
      <alignment horizontal="right" vertical="center"/>
    </xf>
    <xf numFmtId="0" fontId="4" fillId="2" borderId="0" xfId="2" applyFont="1" applyFill="1" applyAlignment="1" applyProtection="1">
      <alignment horizontal="center" vertical="center"/>
      <protection locked="0"/>
    </xf>
    <xf numFmtId="168" fontId="3" fillId="2" borderId="3" xfId="1" applyNumberFormat="1" applyFont="1" applyFill="1" applyBorder="1" applyAlignment="1">
      <alignment horizontal="center" vertical="center"/>
    </xf>
    <xf numFmtId="168" fontId="3" fillId="2" borderId="10" xfId="1" applyNumberFormat="1" applyFont="1" applyFill="1" applyBorder="1" applyAlignment="1">
      <alignment horizontal="center" vertical="center"/>
    </xf>
    <xf numFmtId="168" fontId="3" fillId="2" borderId="6" xfId="1" applyNumberFormat="1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169" fontId="23" fillId="2" borderId="2" xfId="1" applyNumberFormat="1" applyFont="1" applyFill="1" applyBorder="1" applyAlignment="1">
      <alignment horizontal="right" vertical="center"/>
    </xf>
    <xf numFmtId="169" fontId="23" fillId="2" borderId="9" xfId="1" applyNumberFormat="1" applyFont="1" applyFill="1" applyBorder="1" applyAlignment="1">
      <alignment horizontal="right" vertical="center"/>
    </xf>
    <xf numFmtId="169" fontId="23" fillId="2" borderId="13" xfId="1" applyNumberFormat="1" applyFont="1" applyFill="1" applyBorder="1" applyAlignment="1">
      <alignment horizontal="right" vertical="center"/>
    </xf>
    <xf numFmtId="166" fontId="3" fillId="2" borderId="2" xfId="1" applyNumberFormat="1" applyFont="1" applyFill="1" applyBorder="1" applyAlignment="1">
      <alignment horizontal="right" vertical="center"/>
    </xf>
    <xf numFmtId="166" fontId="3" fillId="2" borderId="9" xfId="1" applyNumberFormat="1" applyFont="1" applyFill="1" applyBorder="1" applyAlignment="1">
      <alignment horizontal="right" vertical="center"/>
    </xf>
    <xf numFmtId="166" fontId="3" fillId="2" borderId="13" xfId="1" applyNumberFormat="1" applyFont="1" applyFill="1" applyBorder="1" applyAlignment="1">
      <alignment horizontal="right" vertical="center"/>
    </xf>
    <xf numFmtId="0" fontId="24" fillId="4" borderId="4" xfId="1" applyFont="1" applyFill="1" applyBorder="1" applyAlignment="1" applyProtection="1">
      <alignment horizontal="center" vertical="center"/>
      <protection locked="0"/>
    </xf>
    <xf numFmtId="0" fontId="24" fillId="4" borderId="8" xfId="1" applyFont="1" applyFill="1" applyBorder="1" applyAlignment="1" applyProtection="1">
      <alignment horizontal="center" vertical="center"/>
      <protection locked="0"/>
    </xf>
    <xf numFmtId="0" fontId="31" fillId="4" borderId="8" xfId="1" applyFont="1" applyFill="1" applyBorder="1" applyAlignment="1" applyProtection="1">
      <alignment horizontal="center" vertical="center"/>
      <protection locked="0"/>
    </xf>
  </cellXfs>
  <cellStyles count="5">
    <cellStyle name="=C:\WINNT35\SYSTEM32\COMMAND.COM" xfId="1"/>
    <cellStyle name="=C:\WINNT35\SYSTEM32\COMMAND.COM 2" xfId="2"/>
    <cellStyle name="Migliaia [0]" xfId="3" builtinId="6"/>
    <cellStyle name="Normale" xfId="0" builtinId="0"/>
    <cellStyle name="Norma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9"/>
  <sheetViews>
    <sheetView tabSelected="1" zoomScaleNormal="100" workbookViewId="0">
      <selection activeCell="K5" sqref="K5"/>
    </sheetView>
  </sheetViews>
  <sheetFormatPr defaultRowHeight="12.75" outlineLevelCol="1" x14ac:dyDescent="0.2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2.7109375" style="1" customWidth="1" collapsed="1"/>
    <col min="11" max="12" width="12.7109375" style="1" customWidth="1"/>
    <col min="13" max="17" width="9.7109375" style="1" hidden="1" customWidth="1" outlineLevel="1"/>
    <col min="18" max="18" width="12.7109375" style="1" customWidth="1" collapsed="1"/>
    <col min="19" max="20" width="9.7109375" style="1" hidden="1" customWidth="1" outlineLevel="1"/>
    <col min="21" max="21" width="12.7109375" style="1" customWidth="1" collapsed="1"/>
    <col min="22" max="16384" width="9.140625" style="1"/>
  </cols>
  <sheetData>
    <row r="1" spans="1:256" ht="14.25" customHeight="1" x14ac:dyDescent="0.2">
      <c r="B1" s="1" t="s">
        <v>29</v>
      </c>
    </row>
    <row r="2" spans="1:256" s="2" customFormat="1" ht="15" customHeight="1" x14ac:dyDescent="0.2">
      <c r="B2" s="59" t="s">
        <v>44</v>
      </c>
      <c r="C2" s="4"/>
      <c r="D2" s="4"/>
      <c r="E2" s="4"/>
      <c r="F2" s="4"/>
      <c r="G2" s="4"/>
      <c r="H2" s="4"/>
      <c r="I2" s="4"/>
    </row>
    <row r="3" spans="1:256" s="2" customFormat="1" ht="15" customHeight="1" x14ac:dyDescent="0.2">
      <c r="B3" s="1" t="s">
        <v>11</v>
      </c>
      <c r="C3" s="1"/>
      <c r="D3" s="1"/>
      <c r="E3" s="1"/>
      <c r="F3" s="1"/>
      <c r="G3" s="1"/>
      <c r="H3" s="1"/>
      <c r="I3" s="1"/>
    </row>
    <row r="4" spans="1:256" x14ac:dyDescent="0.2">
      <c r="V4" s="20"/>
    </row>
    <row r="5" spans="1:256" ht="15" customHeight="1" x14ac:dyDescent="0.2">
      <c r="B5" s="15" t="s">
        <v>56</v>
      </c>
      <c r="C5" s="25"/>
      <c r="D5" s="26"/>
      <c r="E5" s="26"/>
      <c r="F5" s="26"/>
      <c r="G5" s="25"/>
      <c r="H5" s="25"/>
      <c r="I5" s="27"/>
      <c r="J5" s="5"/>
      <c r="K5" s="24" t="s">
        <v>30</v>
      </c>
      <c r="V5" s="20"/>
    </row>
    <row r="6" spans="1:256" x14ac:dyDescent="0.2">
      <c r="B6" s="20"/>
      <c r="C6" s="20"/>
      <c r="D6" s="28"/>
      <c r="E6" s="28"/>
      <c r="F6" s="28"/>
      <c r="G6" s="20"/>
      <c r="H6" s="20"/>
      <c r="I6" s="20"/>
      <c r="V6" s="20"/>
    </row>
    <row r="7" spans="1:256" ht="14.25" customHeight="1" x14ac:dyDescent="0.2">
      <c r="B7" s="124" t="s">
        <v>15</v>
      </c>
      <c r="C7" s="125"/>
      <c r="D7" s="126"/>
      <c r="E7" s="126"/>
      <c r="F7" s="126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</row>
    <row r="8" spans="1:256" customFormat="1" ht="15" x14ac:dyDescent="0.2">
      <c r="A8" s="44"/>
      <c r="B8" s="45" t="s">
        <v>40</v>
      </c>
      <c r="C8" s="46"/>
      <c r="D8" s="46"/>
      <c r="E8" s="46"/>
      <c r="F8" s="46"/>
      <c r="G8" s="46"/>
      <c r="H8" s="46"/>
      <c r="I8" s="46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customFormat="1" ht="15" x14ac:dyDescent="0.2">
      <c r="A9" s="44"/>
      <c r="B9" s="49" t="s">
        <v>28</v>
      </c>
      <c r="C9" s="46"/>
      <c r="D9" s="46"/>
      <c r="E9" s="46"/>
      <c r="F9" s="46"/>
      <c r="G9" s="46"/>
      <c r="H9" s="46"/>
      <c r="I9" s="46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customFormat="1" ht="15" x14ac:dyDescent="0.25">
      <c r="A10" s="44"/>
      <c r="B10" s="50" t="s">
        <v>31</v>
      </c>
      <c r="C10" s="46"/>
      <c r="D10" s="46"/>
      <c r="E10" s="46"/>
      <c r="F10" s="46"/>
      <c r="G10" s="46"/>
      <c r="H10" s="46"/>
      <c r="I10" s="46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customFormat="1" ht="15" x14ac:dyDescent="0.2">
      <c r="A11" s="44"/>
      <c r="B11" s="49"/>
      <c r="C11" s="46"/>
      <c r="D11" s="46"/>
      <c r="E11" s="46"/>
      <c r="F11" s="46"/>
      <c r="G11" s="46"/>
      <c r="H11" s="46"/>
      <c r="I11" s="46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customFormat="1" ht="15" x14ac:dyDescent="0.2">
      <c r="A12" s="44"/>
      <c r="B12" s="49" t="s">
        <v>12</v>
      </c>
      <c r="C12" s="46"/>
      <c r="D12" s="46"/>
      <c r="E12" s="46"/>
      <c r="F12" s="46"/>
      <c r="G12" s="46"/>
      <c r="H12" s="46"/>
      <c r="I12" s="46"/>
      <c r="J12" s="51"/>
      <c r="K12" s="51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customFormat="1" ht="15" x14ac:dyDescent="0.2">
      <c r="A13" s="44"/>
      <c r="B13" s="49" t="s">
        <v>13</v>
      </c>
      <c r="C13" s="46"/>
      <c r="D13" s="46"/>
      <c r="E13" s="46"/>
      <c r="F13" s="46"/>
      <c r="G13" s="46"/>
      <c r="H13" s="46"/>
      <c r="I13" s="46"/>
      <c r="J13" s="51"/>
      <c r="K13" s="51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customFormat="1" ht="15" x14ac:dyDescent="0.2">
      <c r="A14" s="44"/>
      <c r="B14" s="52" t="s">
        <v>14</v>
      </c>
      <c r="C14" s="53"/>
      <c r="D14" s="53"/>
      <c r="E14" s="53"/>
      <c r="F14" s="53"/>
      <c r="G14" s="53"/>
      <c r="H14" s="53"/>
      <c r="I14" s="53"/>
      <c r="J14" s="54"/>
      <c r="K14" s="54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customFormat="1" x14ac:dyDescent="0.2">
      <c r="A15" s="4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customFormat="1" x14ac:dyDescent="0.2">
      <c r="A16" s="48"/>
      <c r="B16" s="44" t="s">
        <v>41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customFormat="1" x14ac:dyDescent="0.2">
      <c r="A17" s="48"/>
      <c r="B17" s="44" t="s">
        <v>42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customFormat="1" ht="14.25" customHeight="1" x14ac:dyDescent="0.2">
      <c r="A18" s="48"/>
      <c r="B18" s="44" t="s">
        <v>50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customFormat="1" ht="15" customHeight="1" x14ac:dyDescent="0.2">
      <c r="A19" s="48"/>
      <c r="B19" s="44" t="s">
        <v>51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customFormat="1" ht="15" customHeight="1" x14ac:dyDescent="0.2">
      <c r="A20" s="48"/>
      <c r="B20" s="44" t="s">
        <v>52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customFormat="1" ht="15" customHeight="1" x14ac:dyDescent="0.2">
      <c r="A21" s="48"/>
      <c r="B21" s="44" t="s">
        <v>47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customFormat="1" ht="15" customHeight="1" x14ac:dyDescent="0.2">
      <c r="A22" s="48"/>
      <c r="B22" s="44" t="s">
        <v>53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customFormat="1" ht="15" customHeight="1" x14ac:dyDescent="0.2">
      <c r="A23" s="48"/>
      <c r="B23" s="62" t="s">
        <v>48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customFormat="1" ht="15" customHeight="1" x14ac:dyDescent="0.2">
      <c r="A24" s="48"/>
      <c r="B24" s="44" t="s">
        <v>43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customFormat="1" ht="27" customHeight="1" x14ac:dyDescent="0.2">
      <c r="A25" s="48"/>
      <c r="B25" s="56" t="s">
        <v>54</v>
      </c>
      <c r="C25" s="57"/>
      <c r="D25" s="57"/>
      <c r="E25" s="57"/>
      <c r="F25" s="57"/>
      <c r="G25" s="57"/>
      <c r="H25" s="57"/>
      <c r="I25" s="57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ht="14.25" customHeight="1" x14ac:dyDescent="0.2">
      <c r="B26" s="29" t="s">
        <v>32</v>
      </c>
      <c r="C26" s="30"/>
      <c r="D26" s="30"/>
      <c r="E26" s="30"/>
      <c r="F26" s="30"/>
      <c r="G26" s="30"/>
      <c r="H26" s="30"/>
      <c r="I26" s="30"/>
      <c r="P26" s="8"/>
      <c r="Q26" s="8"/>
      <c r="R26" s="8"/>
      <c r="S26" s="8"/>
      <c r="T26" s="8"/>
      <c r="U26" s="10"/>
    </row>
    <row r="27" spans="1:256" s="3" customFormat="1" ht="23.25" customHeight="1" x14ac:dyDescent="0.2">
      <c r="B27" s="72" t="s">
        <v>59</v>
      </c>
      <c r="C27" s="108" t="s">
        <v>46</v>
      </c>
      <c r="D27" s="109"/>
      <c r="E27" s="110"/>
      <c r="F27" s="43" t="s">
        <v>0</v>
      </c>
      <c r="G27" s="43" t="s">
        <v>1</v>
      </c>
      <c r="H27" s="43" t="s">
        <v>2</v>
      </c>
      <c r="I27" s="17" t="s">
        <v>3</v>
      </c>
      <c r="J27" s="111" t="s">
        <v>16</v>
      </c>
      <c r="K27" s="112"/>
      <c r="L27" s="113"/>
      <c r="M27" s="114" t="s">
        <v>20</v>
      </c>
      <c r="N27" s="114" t="s">
        <v>21</v>
      </c>
      <c r="O27" s="114" t="s">
        <v>22</v>
      </c>
      <c r="P27" s="116" t="s">
        <v>4</v>
      </c>
      <c r="Q27" s="116" t="s">
        <v>5</v>
      </c>
      <c r="R27" s="83" t="s">
        <v>17</v>
      </c>
      <c r="S27" s="81" t="s">
        <v>38</v>
      </c>
      <c r="T27" s="81" t="s">
        <v>39</v>
      </c>
      <c r="U27" s="83" t="s">
        <v>18</v>
      </c>
    </row>
    <row r="28" spans="1:256" s="3" customFormat="1" ht="14.25" customHeight="1" x14ac:dyDescent="0.2">
      <c r="B28" s="31" t="s">
        <v>25</v>
      </c>
      <c r="C28" s="7" t="s">
        <v>7</v>
      </c>
      <c r="D28" s="7" t="s">
        <v>8</v>
      </c>
      <c r="E28" s="7" t="s">
        <v>9</v>
      </c>
      <c r="F28" s="32"/>
      <c r="G28" s="32"/>
      <c r="H28" s="32"/>
      <c r="I28" s="32"/>
      <c r="J28" s="33" t="s">
        <v>7</v>
      </c>
      <c r="K28" s="34" t="s">
        <v>8</v>
      </c>
      <c r="L28" s="35" t="s">
        <v>9</v>
      </c>
      <c r="M28" s="115"/>
      <c r="N28" s="115"/>
      <c r="O28" s="115"/>
      <c r="P28" s="117"/>
      <c r="Q28" s="117"/>
      <c r="R28" s="84"/>
      <c r="S28" s="82"/>
      <c r="T28" s="82"/>
      <c r="U28" s="84"/>
    </row>
    <row r="29" spans="1:256" s="6" customFormat="1" ht="14.25" customHeight="1" x14ac:dyDescent="0.2">
      <c r="B29" s="70" t="s">
        <v>55</v>
      </c>
      <c r="C29" s="66">
        <v>0.235872</v>
      </c>
      <c r="D29" s="66">
        <v>0.242145</v>
      </c>
      <c r="E29" s="66">
        <v>0.17715</v>
      </c>
      <c r="F29" s="11">
        <v>1.7309999999999999E-2</v>
      </c>
      <c r="G29" s="85">
        <v>0</v>
      </c>
      <c r="H29" s="85">
        <v>0</v>
      </c>
      <c r="I29" s="86">
        <v>1.558E-2</v>
      </c>
      <c r="J29" s="67">
        <f t="shared" ref="J29:L30" si="0">C29+$F29+$G$29+$H$29+$I$29</f>
        <v>0.268762</v>
      </c>
      <c r="K29" s="67">
        <f t="shared" si="0"/>
        <v>0.27503499999999997</v>
      </c>
      <c r="L29" s="67">
        <f t="shared" si="0"/>
        <v>0.21004</v>
      </c>
      <c r="M29" s="118">
        <v>5.8999999999999992E-4</v>
      </c>
      <c r="N29" s="118">
        <v>7.7800000000000005E-3</v>
      </c>
      <c r="O29" s="89">
        <v>0</v>
      </c>
      <c r="P29" s="92">
        <v>9.5E-4</v>
      </c>
      <c r="Q29" s="92">
        <v>0</v>
      </c>
      <c r="R29" s="95">
        <f>M29+N29+P29+Q29</f>
        <v>9.3200000000000002E-3</v>
      </c>
      <c r="S29" s="92">
        <v>0</v>
      </c>
      <c r="T29" s="92">
        <v>0</v>
      </c>
      <c r="U29" s="121">
        <f>S29+T29</f>
        <v>0</v>
      </c>
      <c r="V29" s="3"/>
      <c r="W29" s="3"/>
      <c r="X29" s="3"/>
      <c r="Y29" s="3"/>
      <c r="Z29" s="3"/>
      <c r="AA29" s="21"/>
      <c r="AB29" s="21"/>
      <c r="AC29" s="21"/>
      <c r="AD29" s="3"/>
      <c r="AE29" s="3"/>
      <c r="AF29" s="3"/>
      <c r="AG29" s="3"/>
      <c r="AH29" s="3"/>
    </row>
    <row r="30" spans="1:256" s="3" customFormat="1" ht="14.25" customHeight="1" x14ac:dyDescent="0.2">
      <c r="B30" s="71" t="s">
        <v>57</v>
      </c>
      <c r="C30" s="66">
        <v>0.27234700000000001</v>
      </c>
      <c r="D30" s="66">
        <v>0.24070900000000001</v>
      </c>
      <c r="E30" s="66">
        <v>0.181426</v>
      </c>
      <c r="F30" s="11">
        <v>1.7309999999999999E-2</v>
      </c>
      <c r="G30" s="86"/>
      <c r="H30" s="86"/>
      <c r="I30" s="86"/>
      <c r="J30" s="67">
        <f t="shared" si="0"/>
        <v>0.30523699999999998</v>
      </c>
      <c r="K30" s="67">
        <f t="shared" si="0"/>
        <v>0.27359899999999998</v>
      </c>
      <c r="L30" s="67">
        <f t="shared" si="0"/>
        <v>0.21431600000000001</v>
      </c>
      <c r="M30" s="119"/>
      <c r="N30" s="119"/>
      <c r="O30" s="90"/>
      <c r="P30" s="93"/>
      <c r="Q30" s="93"/>
      <c r="R30" s="96"/>
      <c r="S30" s="93"/>
      <c r="T30" s="93"/>
      <c r="U30" s="122"/>
      <c r="AA30" s="21"/>
      <c r="AB30" s="21"/>
      <c r="AC30" s="21"/>
    </row>
    <row r="31" spans="1:256" s="3" customFormat="1" ht="14.25" customHeight="1" x14ac:dyDescent="0.2">
      <c r="B31" s="71" t="s">
        <v>58</v>
      </c>
      <c r="C31" s="66"/>
      <c r="D31" s="66"/>
      <c r="E31" s="66"/>
      <c r="F31" s="11">
        <v>1.7309999999999999E-2</v>
      </c>
      <c r="G31" s="87"/>
      <c r="H31" s="87"/>
      <c r="I31" s="87"/>
      <c r="J31" s="67"/>
      <c r="K31" s="67"/>
      <c r="L31" s="67"/>
      <c r="M31" s="120"/>
      <c r="N31" s="120"/>
      <c r="O31" s="91"/>
      <c r="P31" s="94"/>
      <c r="Q31" s="94"/>
      <c r="R31" s="97"/>
      <c r="S31" s="94"/>
      <c r="T31" s="94"/>
      <c r="U31" s="123"/>
      <c r="AA31" s="21"/>
      <c r="AB31" s="21"/>
      <c r="AC31" s="21"/>
    </row>
    <row r="32" spans="1:256" s="3" customFormat="1" ht="14.25" customHeight="1" x14ac:dyDescent="0.2">
      <c r="B32" s="36" t="s">
        <v>26</v>
      </c>
      <c r="C32" s="18" t="s">
        <v>19</v>
      </c>
      <c r="D32" s="18" t="s">
        <v>19</v>
      </c>
      <c r="E32" s="18" t="s">
        <v>19</v>
      </c>
      <c r="F32" s="18" t="s">
        <v>19</v>
      </c>
      <c r="G32" s="37">
        <v>113.09350000000001</v>
      </c>
      <c r="H32" s="37">
        <v>-6.8242000000000003</v>
      </c>
      <c r="I32" s="18" t="s">
        <v>19</v>
      </c>
      <c r="J32" s="105">
        <f>G32+H32</f>
        <v>106.2693</v>
      </c>
      <c r="K32" s="106"/>
      <c r="L32" s="107"/>
      <c r="M32" s="12">
        <v>4.4817999999999998</v>
      </c>
      <c r="N32" s="19" t="s">
        <v>19</v>
      </c>
      <c r="O32" s="12">
        <v>19.145799999999998</v>
      </c>
      <c r="P32" s="18" t="s">
        <v>19</v>
      </c>
      <c r="Q32" s="38">
        <v>0</v>
      </c>
      <c r="R32" s="39">
        <f>M32+O32+Q32</f>
        <v>23.627599999999997</v>
      </c>
      <c r="S32" s="18">
        <v>0</v>
      </c>
      <c r="T32" s="18">
        <v>0</v>
      </c>
      <c r="U32" s="39">
        <f>S32+T32</f>
        <v>0</v>
      </c>
      <c r="AA32" s="21"/>
      <c r="AB32" s="21"/>
      <c r="AC32" s="21"/>
    </row>
    <row r="33" spans="2:34" s="3" customFormat="1" ht="14.25" customHeight="1" x14ac:dyDescent="0.2">
      <c r="B33" s="36" t="s">
        <v>27</v>
      </c>
      <c r="C33" s="18" t="s">
        <v>19</v>
      </c>
      <c r="D33" s="18" t="s">
        <v>19</v>
      </c>
      <c r="E33" s="18" t="s">
        <v>19</v>
      </c>
      <c r="F33" s="18" t="s">
        <v>19</v>
      </c>
      <c r="G33" s="18" t="s">
        <v>19</v>
      </c>
      <c r="H33" s="18" t="s">
        <v>19</v>
      </c>
      <c r="I33" s="18" t="s">
        <v>19</v>
      </c>
      <c r="J33" s="76" t="s">
        <v>19</v>
      </c>
      <c r="K33" s="77"/>
      <c r="L33" s="78"/>
      <c r="M33" s="12">
        <v>28.283200000000001</v>
      </c>
      <c r="N33" s="19" t="s">
        <v>19</v>
      </c>
      <c r="O33" s="18" t="s">
        <v>19</v>
      </c>
      <c r="P33" s="18" t="s">
        <v>19</v>
      </c>
      <c r="Q33" s="18" t="s">
        <v>19</v>
      </c>
      <c r="R33" s="39">
        <f>M33</f>
        <v>28.283200000000001</v>
      </c>
      <c r="S33" s="18">
        <v>0</v>
      </c>
      <c r="T33" s="18">
        <v>0</v>
      </c>
      <c r="U33" s="39">
        <f>S33+T33</f>
        <v>0</v>
      </c>
      <c r="AA33" s="21"/>
      <c r="AB33" s="21"/>
      <c r="AC33" s="21"/>
    </row>
    <row r="34" spans="2:34" ht="25.5" customHeight="1" x14ac:dyDescent="0.2">
      <c r="B34" s="40" t="s">
        <v>23</v>
      </c>
      <c r="C34" s="23"/>
      <c r="D34" s="23"/>
      <c r="E34" s="23"/>
      <c r="F34" s="23"/>
      <c r="G34" s="23"/>
      <c r="H34" s="23"/>
      <c r="I34" s="23"/>
      <c r="J34" s="79" t="s">
        <v>24</v>
      </c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80"/>
    </row>
    <row r="36" spans="2:34" ht="14.25" customHeight="1" x14ac:dyDescent="0.2">
      <c r="B36" s="29" t="s">
        <v>33</v>
      </c>
      <c r="C36" s="30"/>
      <c r="D36" s="30"/>
      <c r="E36" s="30"/>
      <c r="F36" s="30"/>
      <c r="G36" s="30"/>
      <c r="H36" s="30"/>
      <c r="I36" s="30"/>
    </row>
    <row r="37" spans="2:34" s="3" customFormat="1" ht="23.25" customHeight="1" x14ac:dyDescent="0.2">
      <c r="B37" s="72" t="str">
        <f>B27</f>
        <v>1 ottobre - 31 dicembre 2022</v>
      </c>
      <c r="C37" s="108" t="s">
        <v>6</v>
      </c>
      <c r="D37" s="109"/>
      <c r="E37" s="110"/>
      <c r="F37" s="9" t="s">
        <v>0</v>
      </c>
      <c r="G37" s="9" t="s">
        <v>1</v>
      </c>
      <c r="H37" s="9" t="s">
        <v>2</v>
      </c>
      <c r="I37" s="16" t="s">
        <v>3</v>
      </c>
      <c r="J37" s="111" t="s">
        <v>16</v>
      </c>
      <c r="K37" s="112"/>
      <c r="L37" s="113"/>
      <c r="M37" s="114" t="s">
        <v>20</v>
      </c>
      <c r="N37" s="114" t="s">
        <v>21</v>
      </c>
      <c r="O37" s="114" t="s">
        <v>22</v>
      </c>
      <c r="P37" s="116" t="s">
        <v>4</v>
      </c>
      <c r="Q37" s="116" t="s">
        <v>5</v>
      </c>
      <c r="R37" s="83" t="s">
        <v>17</v>
      </c>
      <c r="S37" s="81" t="s">
        <v>38</v>
      </c>
      <c r="T37" s="81" t="s">
        <v>39</v>
      </c>
      <c r="U37" s="83" t="s">
        <v>18</v>
      </c>
    </row>
    <row r="38" spans="2:34" s="3" customFormat="1" ht="14.25" customHeight="1" x14ac:dyDescent="0.2">
      <c r="B38" s="31" t="s">
        <v>25</v>
      </c>
      <c r="C38" s="7" t="s">
        <v>7</v>
      </c>
      <c r="D38" s="7" t="s">
        <v>8</v>
      </c>
      <c r="E38" s="7" t="s">
        <v>9</v>
      </c>
      <c r="F38" s="32"/>
      <c r="G38" s="32"/>
      <c r="H38" s="32"/>
      <c r="I38" s="32"/>
      <c r="J38" s="33" t="s">
        <v>7</v>
      </c>
      <c r="K38" s="34" t="s">
        <v>8</v>
      </c>
      <c r="L38" s="35" t="s">
        <v>9</v>
      </c>
      <c r="M38" s="115"/>
      <c r="N38" s="115"/>
      <c r="O38" s="115"/>
      <c r="P38" s="117"/>
      <c r="Q38" s="117"/>
      <c r="R38" s="84"/>
      <c r="S38" s="82"/>
      <c r="T38" s="82"/>
      <c r="U38" s="84"/>
    </row>
    <row r="39" spans="2:34" s="6" customFormat="1" ht="14.25" customHeight="1" x14ac:dyDescent="0.2">
      <c r="B39" s="70" t="s">
        <v>55</v>
      </c>
      <c r="C39" s="11">
        <f t="shared" ref="C39:E41" si="1">IF(C29&gt;0,C29,"")</f>
        <v>0.235872</v>
      </c>
      <c r="D39" s="11">
        <f t="shared" si="1"/>
        <v>0.242145</v>
      </c>
      <c r="E39" s="11">
        <f t="shared" si="1"/>
        <v>0.17715</v>
      </c>
      <c r="F39" s="11">
        <v>1.7309999999999999E-2</v>
      </c>
      <c r="G39" s="85" t="s">
        <v>19</v>
      </c>
      <c r="H39" s="85" t="s">
        <v>19</v>
      </c>
      <c r="I39" s="86">
        <v>1.558E-2</v>
      </c>
      <c r="J39" s="67">
        <f>IF(J29&gt;0,J29,"")</f>
        <v>0.268762</v>
      </c>
      <c r="K39" s="67">
        <f>IF(K29&gt;0,K29,"")</f>
        <v>0.27503499999999997</v>
      </c>
      <c r="L39" s="67">
        <f>IF(L29&gt;0,L29,"")</f>
        <v>0.21004</v>
      </c>
      <c r="M39" s="118">
        <v>5.8999999999999992E-4</v>
      </c>
      <c r="N39" s="118">
        <v>7.7800000000000005E-3</v>
      </c>
      <c r="O39" s="89" t="s">
        <v>19</v>
      </c>
      <c r="P39" s="92">
        <v>9.5E-4</v>
      </c>
      <c r="Q39" s="92">
        <v>0</v>
      </c>
      <c r="R39" s="95">
        <f>M39+N39+P39+Q39</f>
        <v>9.3200000000000002E-3</v>
      </c>
      <c r="S39" s="92">
        <v>0</v>
      </c>
      <c r="T39" s="92">
        <v>0</v>
      </c>
      <c r="U39" s="121">
        <f>S39+T39</f>
        <v>0</v>
      </c>
      <c r="V39" s="3"/>
      <c r="W39" s="3"/>
      <c r="X39" s="3"/>
      <c r="Y39" s="3"/>
      <c r="Z39" s="21"/>
      <c r="AA39" s="21"/>
      <c r="AB39" s="21"/>
      <c r="AC39" s="3"/>
      <c r="AD39" s="3"/>
      <c r="AE39" s="3"/>
      <c r="AF39" s="3"/>
      <c r="AG39" s="3"/>
      <c r="AH39" s="3"/>
    </row>
    <row r="40" spans="2:34" s="3" customFormat="1" ht="14.25" customHeight="1" x14ac:dyDescent="0.2">
      <c r="B40" s="71" t="s">
        <v>57</v>
      </c>
      <c r="C40" s="11">
        <f t="shared" si="1"/>
        <v>0.27234700000000001</v>
      </c>
      <c r="D40" s="11">
        <f t="shared" si="1"/>
        <v>0.24070900000000001</v>
      </c>
      <c r="E40" s="11">
        <f t="shared" si="1"/>
        <v>0.181426</v>
      </c>
      <c r="F40" s="11">
        <v>1.7309999999999999E-2</v>
      </c>
      <c r="G40" s="86"/>
      <c r="H40" s="86"/>
      <c r="I40" s="86"/>
      <c r="J40" s="67">
        <f t="shared" ref="J40:L40" si="2">IF(J30&gt;0,J30,"")</f>
        <v>0.30523699999999998</v>
      </c>
      <c r="K40" s="67">
        <f t="shared" si="2"/>
        <v>0.27359899999999998</v>
      </c>
      <c r="L40" s="67">
        <f t="shared" si="2"/>
        <v>0.21431600000000001</v>
      </c>
      <c r="M40" s="119"/>
      <c r="N40" s="119"/>
      <c r="O40" s="90"/>
      <c r="P40" s="93"/>
      <c r="Q40" s="93"/>
      <c r="R40" s="96"/>
      <c r="S40" s="93"/>
      <c r="T40" s="93"/>
      <c r="U40" s="122"/>
      <c r="Z40" s="21"/>
      <c r="AA40" s="21"/>
      <c r="AB40" s="21"/>
    </row>
    <row r="41" spans="2:34" s="3" customFormat="1" ht="14.25" customHeight="1" x14ac:dyDescent="0.2">
      <c r="B41" s="71" t="s">
        <v>58</v>
      </c>
      <c r="C41" s="11" t="str">
        <f t="shared" si="1"/>
        <v/>
      </c>
      <c r="D41" s="11" t="str">
        <f t="shared" si="1"/>
        <v/>
      </c>
      <c r="E41" s="11" t="str">
        <f t="shared" si="1"/>
        <v/>
      </c>
      <c r="F41" s="11">
        <v>1.7309999999999999E-2</v>
      </c>
      <c r="G41" s="87"/>
      <c r="H41" s="87"/>
      <c r="I41" s="87"/>
      <c r="J41" s="67" t="str">
        <f t="shared" ref="J41:L41" si="3">IF(J31&gt;0,J31,"")</f>
        <v/>
      </c>
      <c r="K41" s="67" t="str">
        <f t="shared" si="3"/>
        <v/>
      </c>
      <c r="L41" s="67" t="str">
        <f t="shared" si="3"/>
        <v/>
      </c>
      <c r="M41" s="120"/>
      <c r="N41" s="120"/>
      <c r="O41" s="91"/>
      <c r="P41" s="94"/>
      <c r="Q41" s="94"/>
      <c r="R41" s="97"/>
      <c r="S41" s="94"/>
      <c r="T41" s="94"/>
      <c r="U41" s="123"/>
      <c r="Z41" s="21"/>
      <c r="AA41" s="21"/>
      <c r="AB41" s="21"/>
    </row>
    <row r="42" spans="2:34" s="3" customFormat="1" ht="14.25" customHeight="1" x14ac:dyDescent="0.2">
      <c r="B42" s="36" t="s">
        <v>26</v>
      </c>
      <c r="C42" s="18" t="s">
        <v>19</v>
      </c>
      <c r="D42" s="18" t="s">
        <v>19</v>
      </c>
      <c r="E42" s="18" t="s">
        <v>19</v>
      </c>
      <c r="F42" s="18" t="s">
        <v>19</v>
      </c>
      <c r="G42" s="37">
        <v>113.09350000000001</v>
      </c>
      <c r="H42" s="37">
        <v>-6.8242000000000003</v>
      </c>
      <c r="I42" s="18" t="s">
        <v>19</v>
      </c>
      <c r="J42" s="105">
        <f>G42+H42</f>
        <v>106.2693</v>
      </c>
      <c r="K42" s="106"/>
      <c r="L42" s="107"/>
      <c r="M42" s="12">
        <v>4.4817999999999998</v>
      </c>
      <c r="N42" s="19" t="s">
        <v>19</v>
      </c>
      <c r="O42" s="12">
        <v>19.145799999999998</v>
      </c>
      <c r="P42" s="18" t="s">
        <v>19</v>
      </c>
      <c r="Q42" s="38">
        <v>0</v>
      </c>
      <c r="R42" s="39">
        <f>M42+O42+Q42</f>
        <v>23.627599999999997</v>
      </c>
      <c r="S42" s="38">
        <v>0</v>
      </c>
      <c r="T42" s="38">
        <v>0</v>
      </c>
      <c r="U42" s="39">
        <f>S42+T42</f>
        <v>0</v>
      </c>
      <c r="Z42" s="21"/>
      <c r="AA42" s="21"/>
      <c r="AB42" s="21"/>
    </row>
    <row r="43" spans="2:34" s="3" customFormat="1" ht="14.25" customHeight="1" x14ac:dyDescent="0.2">
      <c r="B43" s="36" t="s">
        <v>27</v>
      </c>
      <c r="C43" s="18" t="s">
        <v>19</v>
      </c>
      <c r="D43" s="18" t="s">
        <v>19</v>
      </c>
      <c r="E43" s="18" t="s">
        <v>19</v>
      </c>
      <c r="F43" s="18" t="s">
        <v>19</v>
      </c>
      <c r="G43" s="18" t="s">
        <v>19</v>
      </c>
      <c r="H43" s="18" t="s">
        <v>19</v>
      </c>
      <c r="I43" s="18" t="s">
        <v>19</v>
      </c>
      <c r="J43" s="76" t="s">
        <v>19</v>
      </c>
      <c r="K43" s="77"/>
      <c r="L43" s="78"/>
      <c r="M43" s="13">
        <v>26.7867</v>
      </c>
      <c r="N43" s="19" t="s">
        <v>19</v>
      </c>
      <c r="O43" s="18" t="s">
        <v>19</v>
      </c>
      <c r="P43" s="18" t="s">
        <v>19</v>
      </c>
      <c r="Q43" s="18" t="s">
        <v>19</v>
      </c>
      <c r="R43" s="39">
        <f>M43</f>
        <v>26.7867</v>
      </c>
      <c r="S43" s="18">
        <v>0</v>
      </c>
      <c r="T43" s="18">
        <v>0</v>
      </c>
      <c r="U43" s="39">
        <f>S43+T43</f>
        <v>0</v>
      </c>
      <c r="Z43" s="21"/>
      <c r="AA43" s="21"/>
      <c r="AB43" s="21"/>
    </row>
    <row r="44" spans="2:34" ht="25.5" customHeight="1" x14ac:dyDescent="0.2">
      <c r="B44" s="40" t="s">
        <v>23</v>
      </c>
      <c r="C44" s="23"/>
      <c r="D44" s="23"/>
      <c r="E44" s="23"/>
      <c r="F44" s="23"/>
      <c r="G44" s="23"/>
      <c r="H44" s="23"/>
      <c r="I44" s="23"/>
      <c r="J44" s="79" t="s">
        <v>24</v>
      </c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80"/>
    </row>
    <row r="45" spans="2:34" x14ac:dyDescent="0.2">
      <c r="U45" s="10"/>
    </row>
    <row r="46" spans="2:34" ht="14.25" customHeight="1" x14ac:dyDescent="0.2">
      <c r="B46" s="29" t="s">
        <v>10</v>
      </c>
      <c r="C46" s="30"/>
      <c r="D46" s="30"/>
      <c r="E46" s="30"/>
      <c r="F46" s="30"/>
      <c r="G46" s="30"/>
      <c r="H46" s="30"/>
      <c r="I46" s="30"/>
    </row>
    <row r="47" spans="2:34" s="3" customFormat="1" ht="23.25" customHeight="1" x14ac:dyDescent="0.2">
      <c r="B47" s="72" t="str">
        <f>B37</f>
        <v>1 ottobre - 31 dicembre 2022</v>
      </c>
      <c r="C47" s="108" t="s">
        <v>6</v>
      </c>
      <c r="D47" s="109"/>
      <c r="E47" s="110"/>
      <c r="F47" s="9" t="s">
        <v>0</v>
      </c>
      <c r="G47" s="9" t="s">
        <v>1</v>
      </c>
      <c r="H47" s="9" t="s">
        <v>2</v>
      </c>
      <c r="I47" s="16" t="s">
        <v>3</v>
      </c>
      <c r="J47" s="111" t="s">
        <v>16</v>
      </c>
      <c r="K47" s="112"/>
      <c r="L47" s="113"/>
      <c r="M47" s="114" t="s">
        <v>20</v>
      </c>
      <c r="N47" s="114" t="s">
        <v>21</v>
      </c>
      <c r="O47" s="114" t="s">
        <v>22</v>
      </c>
      <c r="P47" s="116" t="s">
        <v>4</v>
      </c>
      <c r="Q47" s="116" t="s">
        <v>5</v>
      </c>
      <c r="R47" s="83" t="s">
        <v>17</v>
      </c>
      <c r="S47" s="81" t="s">
        <v>38</v>
      </c>
      <c r="T47" s="81" t="s">
        <v>39</v>
      </c>
      <c r="U47" s="83" t="s">
        <v>18</v>
      </c>
    </row>
    <row r="48" spans="2:34" s="3" customFormat="1" ht="14.25" customHeight="1" x14ac:dyDescent="0.2">
      <c r="B48" s="31" t="s">
        <v>25</v>
      </c>
      <c r="C48" s="7" t="s">
        <v>7</v>
      </c>
      <c r="D48" s="7" t="s">
        <v>8</v>
      </c>
      <c r="E48" s="7" t="s">
        <v>9</v>
      </c>
      <c r="F48" s="32"/>
      <c r="G48" s="32"/>
      <c r="H48" s="32"/>
      <c r="I48" s="32"/>
      <c r="J48" s="33" t="s">
        <v>7</v>
      </c>
      <c r="K48" s="34" t="s">
        <v>8</v>
      </c>
      <c r="L48" s="35" t="s">
        <v>9</v>
      </c>
      <c r="M48" s="115"/>
      <c r="N48" s="115"/>
      <c r="O48" s="115"/>
      <c r="P48" s="117"/>
      <c r="Q48" s="117"/>
      <c r="R48" s="84"/>
      <c r="S48" s="82"/>
      <c r="T48" s="82"/>
      <c r="U48" s="84"/>
    </row>
    <row r="49" spans="2:34" s="6" customFormat="1" ht="14.25" customHeight="1" x14ac:dyDescent="0.2">
      <c r="B49" s="70" t="s">
        <v>55</v>
      </c>
      <c r="C49" s="11">
        <f t="shared" ref="C49:E49" si="4">IF(C39&gt;0,C39,"")</f>
        <v>0.235872</v>
      </c>
      <c r="D49" s="11">
        <f t="shared" si="4"/>
        <v>0.242145</v>
      </c>
      <c r="E49" s="11">
        <f t="shared" si="4"/>
        <v>0.17715</v>
      </c>
      <c r="F49" s="11">
        <v>1.7309999999999999E-2</v>
      </c>
      <c r="G49" s="85" t="s">
        <v>19</v>
      </c>
      <c r="H49" s="85" t="s">
        <v>19</v>
      </c>
      <c r="I49" s="86">
        <v>1.558E-2</v>
      </c>
      <c r="J49" s="67">
        <f t="shared" ref="J49:L49" si="5">IF(J39&gt;0,J39,"")</f>
        <v>0.268762</v>
      </c>
      <c r="K49" s="67">
        <f t="shared" si="5"/>
        <v>0.27503499999999997</v>
      </c>
      <c r="L49" s="67">
        <f t="shared" si="5"/>
        <v>0.21004</v>
      </c>
      <c r="M49" s="118">
        <v>5.8999999999999992E-4</v>
      </c>
      <c r="N49" s="118">
        <v>7.7800000000000005E-3</v>
      </c>
      <c r="O49" s="89" t="s">
        <v>19</v>
      </c>
      <c r="P49" s="92">
        <v>9.5E-4</v>
      </c>
      <c r="Q49" s="92">
        <v>0</v>
      </c>
      <c r="R49" s="95">
        <f>M49+N49+P49+Q49</f>
        <v>9.3200000000000002E-3</v>
      </c>
      <c r="S49" s="98">
        <v>0</v>
      </c>
      <c r="T49" s="98">
        <v>0</v>
      </c>
      <c r="U49" s="101">
        <f>S49+T49</f>
        <v>0</v>
      </c>
      <c r="V49" s="3"/>
      <c r="W49" s="3"/>
      <c r="X49" s="3"/>
      <c r="Y49" s="3"/>
      <c r="Z49" s="22"/>
      <c r="AA49" s="22"/>
      <c r="AB49" s="22"/>
      <c r="AC49" s="3"/>
      <c r="AD49" s="3"/>
      <c r="AE49" s="3"/>
      <c r="AF49" s="3"/>
      <c r="AG49" s="3"/>
      <c r="AH49" s="3"/>
    </row>
    <row r="50" spans="2:34" s="3" customFormat="1" ht="14.25" customHeight="1" x14ac:dyDescent="0.2">
      <c r="B50" s="71" t="s">
        <v>57</v>
      </c>
      <c r="C50" s="11">
        <f t="shared" ref="C50:E50" si="6">IF(C40&gt;0,C40,"")</f>
        <v>0.27234700000000001</v>
      </c>
      <c r="D50" s="11">
        <f t="shared" si="6"/>
        <v>0.24070900000000001</v>
      </c>
      <c r="E50" s="11">
        <f t="shared" si="6"/>
        <v>0.181426</v>
      </c>
      <c r="F50" s="11">
        <v>1.7309999999999999E-2</v>
      </c>
      <c r="G50" s="86"/>
      <c r="H50" s="86"/>
      <c r="I50" s="86"/>
      <c r="J50" s="67">
        <f t="shared" ref="J50:L50" si="7">IF(J40&gt;0,J40,"")</f>
        <v>0.30523699999999998</v>
      </c>
      <c r="K50" s="67">
        <f t="shared" si="7"/>
        <v>0.27359899999999998</v>
      </c>
      <c r="L50" s="67">
        <f t="shared" si="7"/>
        <v>0.21431600000000001</v>
      </c>
      <c r="M50" s="119"/>
      <c r="N50" s="119"/>
      <c r="O50" s="90"/>
      <c r="P50" s="93"/>
      <c r="Q50" s="93"/>
      <c r="R50" s="96"/>
      <c r="S50" s="99"/>
      <c r="T50" s="99"/>
      <c r="U50" s="102"/>
      <c r="Z50" s="22"/>
      <c r="AA50" s="22"/>
      <c r="AB50" s="22"/>
    </row>
    <row r="51" spans="2:34" s="3" customFormat="1" ht="14.25" customHeight="1" x14ac:dyDescent="0.2">
      <c r="B51" s="71" t="s">
        <v>58</v>
      </c>
      <c r="C51" s="11" t="str">
        <f t="shared" ref="C51:E51" si="8">IF(C41&gt;0,C41,"")</f>
        <v/>
      </c>
      <c r="D51" s="11" t="str">
        <f t="shared" si="8"/>
        <v/>
      </c>
      <c r="E51" s="11" t="str">
        <f t="shared" si="8"/>
        <v/>
      </c>
      <c r="F51" s="11">
        <v>1.7309999999999999E-2</v>
      </c>
      <c r="G51" s="87"/>
      <c r="H51" s="87"/>
      <c r="I51" s="87"/>
      <c r="J51" s="67" t="str">
        <f t="shared" ref="J51:L51" si="9">IF(J41&gt;0,J41,"")</f>
        <v/>
      </c>
      <c r="K51" s="67" t="str">
        <f t="shared" si="9"/>
        <v/>
      </c>
      <c r="L51" s="67" t="str">
        <f t="shared" si="9"/>
        <v/>
      </c>
      <c r="M51" s="120"/>
      <c r="N51" s="120"/>
      <c r="O51" s="91"/>
      <c r="P51" s="94"/>
      <c r="Q51" s="94"/>
      <c r="R51" s="97"/>
      <c r="S51" s="100"/>
      <c r="T51" s="100"/>
      <c r="U51" s="103"/>
      <c r="Z51" s="22"/>
      <c r="AA51" s="22"/>
      <c r="AB51" s="22"/>
    </row>
    <row r="52" spans="2:34" s="3" customFormat="1" ht="14.25" customHeight="1" x14ac:dyDescent="0.2">
      <c r="B52" s="36" t="s">
        <v>26</v>
      </c>
      <c r="C52" s="18" t="s">
        <v>19</v>
      </c>
      <c r="D52" s="18" t="s">
        <v>19</v>
      </c>
      <c r="E52" s="18" t="s">
        <v>19</v>
      </c>
      <c r="F52" s="18" t="s">
        <v>19</v>
      </c>
      <c r="G52" s="37">
        <v>113.09350000000001</v>
      </c>
      <c r="H52" s="37">
        <v>-6.8242000000000003</v>
      </c>
      <c r="I52" s="18" t="s">
        <v>19</v>
      </c>
      <c r="J52" s="105">
        <f>G52+H52</f>
        <v>106.2693</v>
      </c>
      <c r="K52" s="106"/>
      <c r="L52" s="107"/>
      <c r="M52" s="12">
        <v>4.4817999999999998</v>
      </c>
      <c r="N52" s="19" t="s">
        <v>19</v>
      </c>
      <c r="O52" s="12">
        <v>19.145799999999998</v>
      </c>
      <c r="P52" s="18" t="s">
        <v>19</v>
      </c>
      <c r="Q52" s="41">
        <v>0</v>
      </c>
      <c r="R52" s="39">
        <f>M52+O52+Q52</f>
        <v>23.627599999999997</v>
      </c>
      <c r="S52" s="41">
        <v>0</v>
      </c>
      <c r="T52" s="41">
        <v>0</v>
      </c>
      <c r="U52" s="39">
        <f>S52+T52</f>
        <v>0</v>
      </c>
      <c r="Z52" s="22"/>
      <c r="AA52" s="22"/>
      <c r="AB52" s="22"/>
    </row>
    <row r="53" spans="2:34" s="3" customFormat="1" ht="14.25" customHeight="1" x14ac:dyDescent="0.2">
      <c r="B53" s="36" t="s">
        <v>27</v>
      </c>
      <c r="C53" s="18" t="s">
        <v>19</v>
      </c>
      <c r="D53" s="18" t="s">
        <v>19</v>
      </c>
      <c r="E53" s="18" t="s">
        <v>19</v>
      </c>
      <c r="F53" s="18" t="s">
        <v>19</v>
      </c>
      <c r="G53" s="18" t="s">
        <v>19</v>
      </c>
      <c r="H53" s="18" t="s">
        <v>19</v>
      </c>
      <c r="I53" s="18" t="s">
        <v>19</v>
      </c>
      <c r="J53" s="76" t="s">
        <v>19</v>
      </c>
      <c r="K53" s="77"/>
      <c r="L53" s="78"/>
      <c r="M53" s="12">
        <v>29.779699999999998</v>
      </c>
      <c r="N53" s="19" t="s">
        <v>19</v>
      </c>
      <c r="O53" s="18" t="s">
        <v>19</v>
      </c>
      <c r="P53" s="18" t="s">
        <v>19</v>
      </c>
      <c r="Q53" s="18" t="s">
        <v>19</v>
      </c>
      <c r="R53" s="39">
        <f>M53</f>
        <v>29.779699999999998</v>
      </c>
      <c r="S53" s="18">
        <v>0</v>
      </c>
      <c r="T53" s="18">
        <v>0</v>
      </c>
      <c r="U53" s="39">
        <f>S53+T53</f>
        <v>0</v>
      </c>
      <c r="Z53" s="22"/>
      <c r="AA53" s="22"/>
      <c r="AB53" s="22"/>
    </row>
    <row r="54" spans="2:34" ht="25.5" customHeight="1" x14ac:dyDescent="0.2">
      <c r="B54" s="40" t="s">
        <v>23</v>
      </c>
      <c r="C54" s="23"/>
      <c r="D54" s="23"/>
      <c r="E54" s="23"/>
      <c r="F54" s="23"/>
      <c r="G54" s="23"/>
      <c r="H54" s="23"/>
      <c r="I54" s="23"/>
      <c r="J54" s="79" t="s">
        <v>24</v>
      </c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80"/>
    </row>
    <row r="56" spans="2:34" ht="14.25" customHeight="1" x14ac:dyDescent="0.2">
      <c r="B56" s="29" t="s">
        <v>34</v>
      </c>
      <c r="C56" s="30"/>
      <c r="D56" s="30"/>
      <c r="E56" s="30"/>
      <c r="F56" s="30"/>
      <c r="G56" s="30"/>
      <c r="H56" s="30"/>
      <c r="I56" s="30"/>
    </row>
    <row r="57" spans="2:34" s="3" customFormat="1" ht="23.25" customHeight="1" x14ac:dyDescent="0.2">
      <c r="B57" s="72" t="str">
        <f>B47</f>
        <v>1 ottobre - 31 dicembre 2022</v>
      </c>
      <c r="C57" s="108" t="s">
        <v>6</v>
      </c>
      <c r="D57" s="109"/>
      <c r="E57" s="110"/>
      <c r="F57" s="9" t="s">
        <v>0</v>
      </c>
      <c r="G57" s="9" t="s">
        <v>1</v>
      </c>
      <c r="H57" s="9" t="s">
        <v>2</v>
      </c>
      <c r="I57" s="16" t="s">
        <v>3</v>
      </c>
      <c r="J57" s="111" t="s">
        <v>16</v>
      </c>
      <c r="K57" s="112"/>
      <c r="L57" s="113"/>
      <c r="M57" s="114" t="s">
        <v>20</v>
      </c>
      <c r="N57" s="114" t="s">
        <v>21</v>
      </c>
      <c r="O57" s="114" t="s">
        <v>22</v>
      </c>
      <c r="P57" s="116" t="s">
        <v>4</v>
      </c>
      <c r="Q57" s="116" t="s">
        <v>5</v>
      </c>
      <c r="R57" s="83" t="s">
        <v>17</v>
      </c>
      <c r="S57" s="81" t="s">
        <v>38</v>
      </c>
      <c r="T57" s="81" t="s">
        <v>39</v>
      </c>
      <c r="U57" s="83" t="s">
        <v>18</v>
      </c>
    </row>
    <row r="58" spans="2:34" s="3" customFormat="1" ht="14.25" customHeight="1" x14ac:dyDescent="0.2">
      <c r="B58" s="31" t="s">
        <v>25</v>
      </c>
      <c r="C58" s="7" t="s">
        <v>7</v>
      </c>
      <c r="D58" s="7" t="s">
        <v>8</v>
      </c>
      <c r="E58" s="7" t="s">
        <v>9</v>
      </c>
      <c r="F58" s="42"/>
      <c r="G58" s="42"/>
      <c r="H58" s="42"/>
      <c r="I58" s="42"/>
      <c r="J58" s="33" t="s">
        <v>7</v>
      </c>
      <c r="K58" s="34" t="s">
        <v>8</v>
      </c>
      <c r="L58" s="35" t="s">
        <v>9</v>
      </c>
      <c r="M58" s="115"/>
      <c r="N58" s="115"/>
      <c r="O58" s="115"/>
      <c r="P58" s="117"/>
      <c r="Q58" s="117"/>
      <c r="R58" s="84"/>
      <c r="S58" s="82"/>
      <c r="T58" s="82"/>
      <c r="U58" s="84"/>
    </row>
    <row r="59" spans="2:34" s="6" customFormat="1" ht="14.25" customHeight="1" x14ac:dyDescent="0.2">
      <c r="B59" s="70" t="s">
        <v>55</v>
      </c>
      <c r="C59" s="11">
        <f t="shared" ref="C59:E59" si="10">IF(C49&gt;0,C49,"")</f>
        <v>0.235872</v>
      </c>
      <c r="D59" s="11">
        <f t="shared" si="10"/>
        <v>0.242145</v>
      </c>
      <c r="E59" s="11">
        <f t="shared" si="10"/>
        <v>0.17715</v>
      </c>
      <c r="F59" s="11">
        <v>1.7309999999999999E-2</v>
      </c>
      <c r="G59" s="85" t="s">
        <v>19</v>
      </c>
      <c r="H59" s="85" t="s">
        <v>19</v>
      </c>
      <c r="I59" s="86">
        <v>1.558E-2</v>
      </c>
      <c r="J59" s="67">
        <f t="shared" ref="J59:L59" si="11">IF(J49&gt;0,J49,"")</f>
        <v>0.268762</v>
      </c>
      <c r="K59" s="67">
        <f t="shared" si="11"/>
        <v>0.27503499999999997</v>
      </c>
      <c r="L59" s="67">
        <f t="shared" si="11"/>
        <v>0.21004</v>
      </c>
      <c r="M59" s="88">
        <v>5.8999999999999992E-4</v>
      </c>
      <c r="N59" s="88">
        <v>7.7800000000000005E-3</v>
      </c>
      <c r="O59" s="89" t="s">
        <v>19</v>
      </c>
      <c r="P59" s="92">
        <v>9.5E-4</v>
      </c>
      <c r="Q59" s="92">
        <v>0</v>
      </c>
      <c r="R59" s="95">
        <f>M59+N59+P59+Q59</f>
        <v>9.3200000000000002E-3</v>
      </c>
      <c r="S59" s="98">
        <v>0</v>
      </c>
      <c r="T59" s="98">
        <v>0</v>
      </c>
      <c r="U59" s="101">
        <f>S59+T59</f>
        <v>0</v>
      </c>
      <c r="V59" s="3"/>
      <c r="W59" s="3"/>
      <c r="X59" s="3"/>
      <c r="Y59" s="3"/>
      <c r="Z59" s="22"/>
      <c r="AA59" s="22"/>
      <c r="AB59" s="22"/>
      <c r="AC59" s="3"/>
      <c r="AD59" s="3"/>
      <c r="AE59" s="3"/>
      <c r="AF59" s="3"/>
      <c r="AG59" s="3"/>
      <c r="AH59" s="3"/>
    </row>
    <row r="60" spans="2:34" s="3" customFormat="1" ht="14.25" customHeight="1" x14ac:dyDescent="0.2">
      <c r="B60" s="71" t="s">
        <v>57</v>
      </c>
      <c r="C60" s="11">
        <f t="shared" ref="C60:E60" si="12">IF(C50&gt;0,C50,"")</f>
        <v>0.27234700000000001</v>
      </c>
      <c r="D60" s="11">
        <f t="shared" si="12"/>
        <v>0.24070900000000001</v>
      </c>
      <c r="E60" s="11">
        <f t="shared" si="12"/>
        <v>0.181426</v>
      </c>
      <c r="F60" s="11">
        <v>1.7309999999999999E-2</v>
      </c>
      <c r="G60" s="86"/>
      <c r="H60" s="86"/>
      <c r="I60" s="86"/>
      <c r="J60" s="67">
        <f t="shared" ref="J60:L60" si="13">IF(J50&gt;0,J50,"")</f>
        <v>0.30523699999999998</v>
      </c>
      <c r="K60" s="67">
        <f t="shared" si="13"/>
        <v>0.27359899999999998</v>
      </c>
      <c r="L60" s="67">
        <f t="shared" si="13"/>
        <v>0.21431600000000001</v>
      </c>
      <c r="M60" s="86"/>
      <c r="N60" s="86"/>
      <c r="O60" s="90"/>
      <c r="P60" s="93"/>
      <c r="Q60" s="93"/>
      <c r="R60" s="96"/>
      <c r="S60" s="99"/>
      <c r="T60" s="99"/>
      <c r="U60" s="102"/>
      <c r="Z60" s="22"/>
      <c r="AA60" s="22"/>
      <c r="AB60" s="22"/>
    </row>
    <row r="61" spans="2:34" s="3" customFormat="1" ht="14.25" customHeight="1" x14ac:dyDescent="0.2">
      <c r="B61" s="71" t="s">
        <v>58</v>
      </c>
      <c r="C61" s="11" t="str">
        <f t="shared" ref="C61:E61" si="14">IF(C51&gt;0,C51,"")</f>
        <v/>
      </c>
      <c r="D61" s="11" t="str">
        <f t="shared" si="14"/>
        <v/>
      </c>
      <c r="E61" s="11" t="str">
        <f t="shared" si="14"/>
        <v/>
      </c>
      <c r="F61" s="11">
        <v>1.7309999999999999E-2</v>
      </c>
      <c r="G61" s="87"/>
      <c r="H61" s="87"/>
      <c r="I61" s="87"/>
      <c r="J61" s="67" t="str">
        <f t="shared" ref="J61:L61" si="15">IF(J51&gt;0,J51,"")</f>
        <v/>
      </c>
      <c r="K61" s="67" t="str">
        <f t="shared" si="15"/>
        <v/>
      </c>
      <c r="L61" s="67" t="str">
        <f t="shared" si="15"/>
        <v/>
      </c>
      <c r="M61" s="87"/>
      <c r="N61" s="87"/>
      <c r="O61" s="91"/>
      <c r="P61" s="94"/>
      <c r="Q61" s="94"/>
      <c r="R61" s="97"/>
      <c r="S61" s="100"/>
      <c r="T61" s="100"/>
      <c r="U61" s="103"/>
      <c r="Z61" s="22"/>
      <c r="AA61" s="22"/>
      <c r="AB61" s="22"/>
    </row>
    <row r="62" spans="2:34" s="3" customFormat="1" ht="14.25" customHeight="1" x14ac:dyDescent="0.2">
      <c r="B62" s="36" t="s">
        <v>26</v>
      </c>
      <c r="C62" s="18" t="s">
        <v>19</v>
      </c>
      <c r="D62" s="18" t="s">
        <v>19</v>
      </c>
      <c r="E62" s="18" t="s">
        <v>19</v>
      </c>
      <c r="F62" s="18" t="s">
        <v>19</v>
      </c>
      <c r="G62" s="37">
        <v>113.09350000000001</v>
      </c>
      <c r="H62" s="37">
        <v>-6.8242000000000003</v>
      </c>
      <c r="I62" s="18" t="s">
        <v>19</v>
      </c>
      <c r="J62" s="105">
        <f>G62+H62</f>
        <v>106.2693</v>
      </c>
      <c r="K62" s="106"/>
      <c r="L62" s="107"/>
      <c r="M62" s="14">
        <v>4.93</v>
      </c>
      <c r="N62" s="19" t="s">
        <v>19</v>
      </c>
      <c r="O62" s="14">
        <v>19.145799999999998</v>
      </c>
      <c r="P62" s="18" t="s">
        <v>19</v>
      </c>
      <c r="Q62" s="41">
        <v>0</v>
      </c>
      <c r="R62" s="39">
        <f>M62+O62+Q62</f>
        <v>24.075799999999997</v>
      </c>
      <c r="S62" s="41">
        <v>0</v>
      </c>
      <c r="T62" s="41">
        <v>0</v>
      </c>
      <c r="U62" s="39">
        <f>S62+T62</f>
        <v>0</v>
      </c>
      <c r="Z62" s="22"/>
      <c r="AA62" s="22"/>
      <c r="AB62" s="22"/>
    </row>
    <row r="63" spans="2:34" s="3" customFormat="1" ht="14.25" customHeight="1" x14ac:dyDescent="0.2">
      <c r="B63" s="36" t="s">
        <v>27</v>
      </c>
      <c r="C63" s="18" t="s">
        <v>19</v>
      </c>
      <c r="D63" s="18" t="s">
        <v>19</v>
      </c>
      <c r="E63" s="18" t="s">
        <v>19</v>
      </c>
      <c r="F63" s="18" t="s">
        <v>19</v>
      </c>
      <c r="G63" s="18" t="s">
        <v>19</v>
      </c>
      <c r="H63" s="18" t="s">
        <v>19</v>
      </c>
      <c r="I63" s="18" t="s">
        <v>19</v>
      </c>
      <c r="J63" s="76" t="s">
        <v>19</v>
      </c>
      <c r="K63" s="77"/>
      <c r="L63" s="78"/>
      <c r="M63" s="14">
        <v>29.779699999999998</v>
      </c>
      <c r="N63" s="19" t="s">
        <v>19</v>
      </c>
      <c r="O63" s="18" t="s">
        <v>19</v>
      </c>
      <c r="P63" s="18" t="s">
        <v>19</v>
      </c>
      <c r="Q63" s="18" t="s">
        <v>19</v>
      </c>
      <c r="R63" s="39">
        <f>M63</f>
        <v>29.779699999999998</v>
      </c>
      <c r="S63" s="18">
        <v>0</v>
      </c>
      <c r="T63" s="18">
        <v>0</v>
      </c>
      <c r="U63" s="39">
        <f>S63+T63</f>
        <v>0</v>
      </c>
      <c r="Z63" s="22"/>
      <c r="AA63" s="22"/>
      <c r="AB63" s="22"/>
    </row>
    <row r="64" spans="2:34" ht="25.5" customHeight="1" x14ac:dyDescent="0.2">
      <c r="B64" s="40" t="s">
        <v>23</v>
      </c>
      <c r="C64" s="23"/>
      <c r="D64" s="23"/>
      <c r="E64" s="23"/>
      <c r="F64" s="23"/>
      <c r="G64" s="23"/>
      <c r="H64" s="23"/>
      <c r="I64" s="23"/>
      <c r="J64" s="79" t="s">
        <v>24</v>
      </c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80"/>
    </row>
    <row r="66" spans="2:34" ht="14.25" customHeight="1" x14ac:dyDescent="0.2">
      <c r="B66" s="29" t="s">
        <v>35</v>
      </c>
    </row>
    <row r="67" spans="2:34" s="3" customFormat="1" ht="23.25" customHeight="1" x14ac:dyDescent="0.2">
      <c r="B67" s="72" t="str">
        <f>B57</f>
        <v>1 ottobre - 31 dicembre 2022</v>
      </c>
      <c r="C67" s="108" t="s">
        <v>6</v>
      </c>
      <c r="D67" s="109"/>
      <c r="E67" s="110"/>
      <c r="F67" s="9" t="s">
        <v>0</v>
      </c>
      <c r="G67" s="9" t="s">
        <v>1</v>
      </c>
      <c r="H67" s="9" t="s">
        <v>2</v>
      </c>
      <c r="I67" s="16" t="s">
        <v>3</v>
      </c>
      <c r="J67" s="111" t="s">
        <v>16</v>
      </c>
      <c r="K67" s="112"/>
      <c r="L67" s="113"/>
      <c r="M67" s="114" t="s">
        <v>20</v>
      </c>
      <c r="N67" s="114" t="s">
        <v>21</v>
      </c>
      <c r="O67" s="114" t="s">
        <v>22</v>
      </c>
      <c r="P67" s="116" t="s">
        <v>4</v>
      </c>
      <c r="Q67" s="116" t="s">
        <v>5</v>
      </c>
      <c r="R67" s="83" t="s">
        <v>17</v>
      </c>
      <c r="S67" s="81" t="s">
        <v>38</v>
      </c>
      <c r="T67" s="81" t="s">
        <v>39</v>
      </c>
      <c r="U67" s="83" t="s">
        <v>18</v>
      </c>
    </row>
    <row r="68" spans="2:34" s="3" customFormat="1" ht="14.25" customHeight="1" x14ac:dyDescent="0.2">
      <c r="B68" s="31" t="s">
        <v>25</v>
      </c>
      <c r="C68" s="7" t="s">
        <v>7</v>
      </c>
      <c r="D68" s="7" t="s">
        <v>8</v>
      </c>
      <c r="E68" s="7" t="s">
        <v>9</v>
      </c>
      <c r="F68" s="32"/>
      <c r="G68" s="32"/>
      <c r="H68" s="32"/>
      <c r="I68" s="32"/>
      <c r="J68" s="33" t="s">
        <v>7</v>
      </c>
      <c r="K68" s="34" t="s">
        <v>8</v>
      </c>
      <c r="L68" s="35" t="s">
        <v>9</v>
      </c>
      <c r="M68" s="115"/>
      <c r="N68" s="115"/>
      <c r="O68" s="115"/>
      <c r="P68" s="117"/>
      <c r="Q68" s="117"/>
      <c r="R68" s="84"/>
      <c r="S68" s="82"/>
      <c r="T68" s="82"/>
      <c r="U68" s="84"/>
    </row>
    <row r="69" spans="2:34" s="6" customFormat="1" ht="14.25" customHeight="1" x14ac:dyDescent="0.2">
      <c r="B69" s="70" t="s">
        <v>55</v>
      </c>
      <c r="C69" s="11">
        <f t="shared" ref="C69:E69" si="16">IF(C59&gt;0,C59,"")</f>
        <v>0.235872</v>
      </c>
      <c r="D69" s="11">
        <f t="shared" si="16"/>
        <v>0.242145</v>
      </c>
      <c r="E69" s="11">
        <f t="shared" si="16"/>
        <v>0.17715</v>
      </c>
      <c r="F69" s="11">
        <v>1.7309999999999999E-2</v>
      </c>
      <c r="G69" s="85" t="s">
        <v>19</v>
      </c>
      <c r="H69" s="85" t="s">
        <v>19</v>
      </c>
      <c r="I69" s="86">
        <v>1.558E-2</v>
      </c>
      <c r="J69" s="67">
        <f t="shared" ref="J69:L69" si="17">IF(J59&gt;0,J59,"")</f>
        <v>0.268762</v>
      </c>
      <c r="K69" s="67">
        <f t="shared" si="17"/>
        <v>0.27503499999999997</v>
      </c>
      <c r="L69" s="67">
        <f t="shared" si="17"/>
        <v>0.21004</v>
      </c>
      <c r="M69" s="88">
        <v>5.8999999999999992E-4</v>
      </c>
      <c r="N69" s="88">
        <v>7.7800000000000005E-3</v>
      </c>
      <c r="O69" s="89" t="s">
        <v>19</v>
      </c>
      <c r="P69" s="92">
        <v>9.5E-4</v>
      </c>
      <c r="Q69" s="92">
        <v>0</v>
      </c>
      <c r="R69" s="95">
        <f>M69+N69+P69+Q69</f>
        <v>9.3200000000000002E-3</v>
      </c>
      <c r="S69" s="98">
        <v>0</v>
      </c>
      <c r="T69" s="98">
        <v>0</v>
      </c>
      <c r="U69" s="101">
        <f>S69+T69</f>
        <v>0</v>
      </c>
      <c r="V69" s="3"/>
      <c r="W69" s="3"/>
      <c r="X69" s="3"/>
      <c r="Y69" s="3"/>
      <c r="Z69" s="22"/>
      <c r="AA69" s="22"/>
      <c r="AB69" s="22"/>
      <c r="AC69" s="3"/>
      <c r="AD69" s="3"/>
      <c r="AE69" s="3"/>
      <c r="AF69" s="3"/>
      <c r="AG69" s="3"/>
      <c r="AH69" s="3"/>
    </row>
    <row r="70" spans="2:34" s="3" customFormat="1" ht="14.25" customHeight="1" x14ac:dyDescent="0.2">
      <c r="B70" s="71" t="s">
        <v>57</v>
      </c>
      <c r="C70" s="11">
        <f t="shared" ref="C70:E70" si="18">IF(C60&gt;0,C60,"")</f>
        <v>0.27234700000000001</v>
      </c>
      <c r="D70" s="11">
        <f t="shared" si="18"/>
        <v>0.24070900000000001</v>
      </c>
      <c r="E70" s="11">
        <f t="shared" si="18"/>
        <v>0.181426</v>
      </c>
      <c r="F70" s="11">
        <v>1.7309999999999999E-2</v>
      </c>
      <c r="G70" s="86"/>
      <c r="H70" s="86"/>
      <c r="I70" s="86"/>
      <c r="J70" s="67">
        <f t="shared" ref="J70:L70" si="19">IF(J60&gt;0,J60,"")</f>
        <v>0.30523699999999998</v>
      </c>
      <c r="K70" s="67">
        <f t="shared" si="19"/>
        <v>0.27359899999999998</v>
      </c>
      <c r="L70" s="67">
        <f t="shared" si="19"/>
        <v>0.21431600000000001</v>
      </c>
      <c r="M70" s="86"/>
      <c r="N70" s="86"/>
      <c r="O70" s="90"/>
      <c r="P70" s="93"/>
      <c r="Q70" s="93"/>
      <c r="R70" s="96"/>
      <c r="S70" s="99"/>
      <c r="T70" s="99"/>
      <c r="U70" s="102"/>
      <c r="Z70" s="22"/>
      <c r="AA70" s="22"/>
      <c r="AB70" s="22"/>
    </row>
    <row r="71" spans="2:34" s="3" customFormat="1" ht="14.25" customHeight="1" x14ac:dyDescent="0.2">
      <c r="B71" s="71" t="s">
        <v>58</v>
      </c>
      <c r="C71" s="11" t="str">
        <f t="shared" ref="C71:E71" si="20">IF(C61&gt;0,C61,"")</f>
        <v/>
      </c>
      <c r="D71" s="11" t="str">
        <f t="shared" si="20"/>
        <v/>
      </c>
      <c r="E71" s="11" t="str">
        <f t="shared" si="20"/>
        <v/>
      </c>
      <c r="F71" s="11">
        <v>1.7309999999999999E-2</v>
      </c>
      <c r="G71" s="87"/>
      <c r="H71" s="87"/>
      <c r="I71" s="87"/>
      <c r="J71" s="67" t="str">
        <f t="shared" ref="J71:L71" si="21">IF(J61&gt;0,J61,"")</f>
        <v/>
      </c>
      <c r="K71" s="67" t="str">
        <f t="shared" si="21"/>
        <v/>
      </c>
      <c r="L71" s="67" t="str">
        <f t="shared" si="21"/>
        <v/>
      </c>
      <c r="M71" s="87"/>
      <c r="N71" s="87"/>
      <c r="O71" s="91"/>
      <c r="P71" s="94"/>
      <c r="Q71" s="94"/>
      <c r="R71" s="97"/>
      <c r="S71" s="100"/>
      <c r="T71" s="100"/>
      <c r="U71" s="103"/>
      <c r="Z71" s="22"/>
      <c r="AA71" s="22"/>
      <c r="AB71" s="22"/>
    </row>
    <row r="72" spans="2:34" s="3" customFormat="1" ht="14.25" customHeight="1" x14ac:dyDescent="0.2">
      <c r="B72" s="36" t="s">
        <v>26</v>
      </c>
      <c r="C72" s="18" t="s">
        <v>19</v>
      </c>
      <c r="D72" s="18" t="s">
        <v>19</v>
      </c>
      <c r="E72" s="18" t="s">
        <v>19</v>
      </c>
      <c r="F72" s="18" t="s">
        <v>19</v>
      </c>
      <c r="G72" s="37">
        <v>113.09350000000001</v>
      </c>
      <c r="H72" s="37">
        <v>-6.8242000000000003</v>
      </c>
      <c r="I72" s="18" t="s">
        <v>19</v>
      </c>
      <c r="J72" s="105">
        <f>G72+H72</f>
        <v>106.2693</v>
      </c>
      <c r="K72" s="106"/>
      <c r="L72" s="107"/>
      <c r="M72" s="14">
        <v>4.93</v>
      </c>
      <c r="N72" s="19" t="s">
        <v>19</v>
      </c>
      <c r="O72" s="14">
        <v>19.145799999999998</v>
      </c>
      <c r="P72" s="18" t="s">
        <v>19</v>
      </c>
      <c r="Q72" s="41">
        <v>0</v>
      </c>
      <c r="R72" s="39">
        <f>M72+O72+Q72</f>
        <v>24.075799999999997</v>
      </c>
      <c r="S72" s="18">
        <v>0</v>
      </c>
      <c r="T72" s="18">
        <v>0</v>
      </c>
      <c r="U72" s="39">
        <f>S72+T72</f>
        <v>0</v>
      </c>
      <c r="Z72" s="22"/>
      <c r="AA72" s="22"/>
      <c r="AB72" s="22"/>
    </row>
    <row r="73" spans="2:34" s="3" customFormat="1" ht="14.25" customHeight="1" x14ac:dyDescent="0.2">
      <c r="B73" s="36" t="s">
        <v>27</v>
      </c>
      <c r="C73" s="18" t="s">
        <v>19</v>
      </c>
      <c r="D73" s="18" t="s">
        <v>19</v>
      </c>
      <c r="E73" s="18" t="s">
        <v>19</v>
      </c>
      <c r="F73" s="18" t="s">
        <v>19</v>
      </c>
      <c r="G73" s="18" t="s">
        <v>19</v>
      </c>
      <c r="H73" s="18" t="s">
        <v>19</v>
      </c>
      <c r="I73" s="18" t="s">
        <v>19</v>
      </c>
      <c r="J73" s="76" t="s">
        <v>19</v>
      </c>
      <c r="K73" s="77"/>
      <c r="L73" s="78"/>
      <c r="M73" s="14">
        <v>29.779699999999998</v>
      </c>
      <c r="N73" s="19" t="s">
        <v>19</v>
      </c>
      <c r="O73" s="18" t="s">
        <v>19</v>
      </c>
      <c r="P73" s="18" t="s">
        <v>19</v>
      </c>
      <c r="Q73" s="18" t="s">
        <v>19</v>
      </c>
      <c r="R73" s="39">
        <f>M73</f>
        <v>29.779699999999998</v>
      </c>
      <c r="S73" s="18">
        <v>0</v>
      </c>
      <c r="T73" s="18">
        <v>0</v>
      </c>
      <c r="U73" s="39">
        <f>S73+T73</f>
        <v>0</v>
      </c>
      <c r="Z73" s="22"/>
      <c r="AA73" s="22"/>
      <c r="AB73" s="22"/>
    </row>
    <row r="74" spans="2:34" ht="25.5" customHeight="1" x14ac:dyDescent="0.2">
      <c r="B74" s="40" t="s">
        <v>23</v>
      </c>
      <c r="C74" s="23"/>
      <c r="D74" s="23"/>
      <c r="E74" s="23"/>
      <c r="F74" s="23"/>
      <c r="G74" s="23"/>
      <c r="H74" s="23"/>
      <c r="I74" s="23"/>
      <c r="J74" s="79" t="s">
        <v>24</v>
      </c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80"/>
    </row>
    <row r="76" spans="2:34" x14ac:dyDescent="0.2">
      <c r="B76" s="29" t="s">
        <v>49</v>
      </c>
    </row>
    <row r="77" spans="2:34" s="3" customFormat="1" ht="23.25" customHeight="1" x14ac:dyDescent="0.2">
      <c r="B77" s="72" t="str">
        <f>B67</f>
        <v>1 ottobre - 31 dicembre 2022</v>
      </c>
      <c r="C77" s="108" t="s">
        <v>6</v>
      </c>
      <c r="D77" s="109"/>
      <c r="E77" s="110"/>
      <c r="F77" s="9" t="s">
        <v>0</v>
      </c>
      <c r="G77" s="9" t="s">
        <v>1</v>
      </c>
      <c r="H77" s="9" t="s">
        <v>2</v>
      </c>
      <c r="I77" s="16" t="s">
        <v>3</v>
      </c>
      <c r="J77" s="111" t="s">
        <v>16</v>
      </c>
      <c r="K77" s="112"/>
      <c r="L77" s="113"/>
      <c r="M77" s="114" t="s">
        <v>20</v>
      </c>
      <c r="N77" s="114" t="s">
        <v>21</v>
      </c>
      <c r="O77" s="114" t="s">
        <v>22</v>
      </c>
      <c r="P77" s="116" t="s">
        <v>4</v>
      </c>
      <c r="Q77" s="116" t="s">
        <v>5</v>
      </c>
      <c r="R77" s="83" t="s">
        <v>17</v>
      </c>
      <c r="S77" s="81" t="s">
        <v>38</v>
      </c>
      <c r="T77" s="81" t="s">
        <v>39</v>
      </c>
      <c r="U77" s="83" t="s">
        <v>18</v>
      </c>
    </row>
    <row r="78" spans="2:34" s="3" customFormat="1" ht="14.25" customHeight="1" x14ac:dyDescent="0.2">
      <c r="B78" s="31" t="s">
        <v>25</v>
      </c>
      <c r="C78" s="7" t="s">
        <v>7</v>
      </c>
      <c r="D78" s="7" t="s">
        <v>8</v>
      </c>
      <c r="E78" s="7" t="s">
        <v>9</v>
      </c>
      <c r="F78" s="32"/>
      <c r="G78" s="32"/>
      <c r="H78" s="32"/>
      <c r="I78" s="32"/>
      <c r="J78" s="33" t="s">
        <v>7</v>
      </c>
      <c r="K78" s="34" t="s">
        <v>8</v>
      </c>
      <c r="L78" s="35" t="s">
        <v>9</v>
      </c>
      <c r="M78" s="115"/>
      <c r="N78" s="115"/>
      <c r="O78" s="115"/>
      <c r="P78" s="117"/>
      <c r="Q78" s="117"/>
      <c r="R78" s="84"/>
      <c r="S78" s="82"/>
      <c r="T78" s="82"/>
      <c r="U78" s="84"/>
    </row>
    <row r="79" spans="2:34" s="6" customFormat="1" ht="14.25" customHeight="1" x14ac:dyDescent="0.2">
      <c r="B79" s="70" t="s">
        <v>55</v>
      </c>
      <c r="C79" s="66">
        <f t="shared" ref="C79:E79" si="22">IF(C69&gt;0,C69,"")</f>
        <v>0.235872</v>
      </c>
      <c r="D79" s="66">
        <f t="shared" si="22"/>
        <v>0.242145</v>
      </c>
      <c r="E79" s="66">
        <f t="shared" si="22"/>
        <v>0.17715</v>
      </c>
      <c r="F79" s="11">
        <v>1.7309999999999999E-2</v>
      </c>
      <c r="G79" s="85" t="s">
        <v>19</v>
      </c>
      <c r="H79" s="85" t="s">
        <v>19</v>
      </c>
      <c r="I79" s="86">
        <v>1.558E-2</v>
      </c>
      <c r="J79" s="67">
        <f t="shared" ref="J79:L79" si="23">IF(J69&gt;0,J69,"")</f>
        <v>0.268762</v>
      </c>
      <c r="K79" s="67">
        <f t="shared" si="23"/>
        <v>0.27503499999999997</v>
      </c>
      <c r="L79" s="67">
        <f t="shared" si="23"/>
        <v>0.21004</v>
      </c>
      <c r="M79" s="88">
        <v>5.9999999999999995E-4</v>
      </c>
      <c r="N79" s="88">
        <v>7.7800000000000005E-3</v>
      </c>
      <c r="O79" s="89" t="s">
        <v>19</v>
      </c>
      <c r="P79" s="92">
        <v>9.5E-4</v>
      </c>
      <c r="Q79" s="92">
        <v>0</v>
      </c>
      <c r="R79" s="95">
        <f>M79+N79+P79+Q79</f>
        <v>9.3299999999999998E-3</v>
      </c>
      <c r="S79" s="98">
        <v>0</v>
      </c>
      <c r="T79" s="98">
        <v>0</v>
      </c>
      <c r="U79" s="101">
        <f>S79+T79</f>
        <v>0</v>
      </c>
      <c r="V79" s="3"/>
      <c r="W79" s="3"/>
      <c r="X79" s="3"/>
      <c r="Y79" s="3"/>
      <c r="Z79" s="22"/>
      <c r="AA79" s="22"/>
      <c r="AB79" s="22"/>
      <c r="AC79" s="3"/>
      <c r="AD79" s="3"/>
      <c r="AE79" s="3"/>
      <c r="AF79" s="3"/>
      <c r="AG79" s="3"/>
      <c r="AH79" s="3"/>
    </row>
    <row r="80" spans="2:34" s="3" customFormat="1" ht="14.25" customHeight="1" x14ac:dyDescent="0.2">
      <c r="B80" s="71" t="s">
        <v>57</v>
      </c>
      <c r="C80" s="11">
        <f t="shared" ref="C80:E80" si="24">IF(C70&gt;0,C70,"")</f>
        <v>0.27234700000000001</v>
      </c>
      <c r="D80" s="11">
        <f t="shared" si="24"/>
        <v>0.24070900000000001</v>
      </c>
      <c r="E80" s="11">
        <f t="shared" si="24"/>
        <v>0.181426</v>
      </c>
      <c r="F80" s="11">
        <v>1.7309999999999999E-2</v>
      </c>
      <c r="G80" s="86"/>
      <c r="H80" s="86"/>
      <c r="I80" s="86"/>
      <c r="J80" s="67">
        <f t="shared" ref="J80:L80" si="25">IF(J70&gt;0,J70,"")</f>
        <v>0.30523699999999998</v>
      </c>
      <c r="K80" s="67">
        <f t="shared" si="25"/>
        <v>0.27359899999999998</v>
      </c>
      <c r="L80" s="67">
        <f t="shared" si="25"/>
        <v>0.21431600000000001</v>
      </c>
      <c r="M80" s="86"/>
      <c r="N80" s="86"/>
      <c r="O80" s="90"/>
      <c r="P80" s="93"/>
      <c r="Q80" s="93"/>
      <c r="R80" s="96"/>
      <c r="S80" s="99"/>
      <c r="T80" s="99"/>
      <c r="U80" s="102"/>
      <c r="Z80" s="22"/>
      <c r="AA80" s="22"/>
      <c r="AB80" s="22"/>
    </row>
    <row r="81" spans="1:256" s="3" customFormat="1" ht="14.25" customHeight="1" x14ac:dyDescent="0.2">
      <c r="B81" s="71" t="s">
        <v>58</v>
      </c>
      <c r="C81" s="11" t="str">
        <f t="shared" ref="C81:E81" si="26">IF(C71&gt;0,C71,"")</f>
        <v/>
      </c>
      <c r="D81" s="11" t="str">
        <f t="shared" si="26"/>
        <v/>
      </c>
      <c r="E81" s="11" t="str">
        <f t="shared" si="26"/>
        <v/>
      </c>
      <c r="F81" s="11">
        <v>1.7309999999999999E-2</v>
      </c>
      <c r="G81" s="87"/>
      <c r="H81" s="87"/>
      <c r="I81" s="87"/>
      <c r="J81" s="67" t="str">
        <f t="shared" ref="J81:L81" si="27">IF(J71&gt;0,J71,"")</f>
        <v/>
      </c>
      <c r="K81" s="67" t="str">
        <f t="shared" si="27"/>
        <v/>
      </c>
      <c r="L81" s="67" t="str">
        <f t="shared" si="27"/>
        <v/>
      </c>
      <c r="M81" s="87"/>
      <c r="N81" s="87"/>
      <c r="O81" s="91"/>
      <c r="P81" s="94"/>
      <c r="Q81" s="94"/>
      <c r="R81" s="97"/>
      <c r="S81" s="100"/>
      <c r="T81" s="100"/>
      <c r="U81" s="103"/>
      <c r="Z81" s="22"/>
      <c r="AA81" s="22"/>
      <c r="AB81" s="22"/>
    </row>
    <row r="82" spans="1:256" s="3" customFormat="1" ht="14.25" customHeight="1" x14ac:dyDescent="0.2">
      <c r="B82" s="36" t="s">
        <v>26</v>
      </c>
      <c r="C82" s="18" t="s">
        <v>19</v>
      </c>
      <c r="D82" s="18" t="s">
        <v>19</v>
      </c>
      <c r="E82" s="18" t="s">
        <v>19</v>
      </c>
      <c r="F82" s="18" t="s">
        <v>19</v>
      </c>
      <c r="G82" s="37">
        <v>113.09350000000001</v>
      </c>
      <c r="H82" s="37">
        <v>-6.8242000000000003</v>
      </c>
      <c r="I82" s="18" t="s">
        <v>19</v>
      </c>
      <c r="J82" s="73">
        <f>G82+H82</f>
        <v>106.2693</v>
      </c>
      <c r="K82" s="74"/>
      <c r="L82" s="75"/>
      <c r="M82" s="14">
        <v>4.4817999999999998</v>
      </c>
      <c r="N82" s="19" t="s">
        <v>19</v>
      </c>
      <c r="O82" s="14">
        <v>19.145799999999998</v>
      </c>
      <c r="P82" s="18" t="s">
        <v>19</v>
      </c>
      <c r="Q82" s="41">
        <v>0</v>
      </c>
      <c r="R82" s="68">
        <f>M82+O82+Q82</f>
        <v>23.627599999999997</v>
      </c>
      <c r="S82" s="69">
        <v>0</v>
      </c>
      <c r="T82" s="69">
        <v>0</v>
      </c>
      <c r="U82" s="68">
        <f>S82+T82</f>
        <v>0</v>
      </c>
      <c r="Z82" s="22"/>
      <c r="AA82" s="22"/>
      <c r="AB82" s="22"/>
    </row>
    <row r="83" spans="1:256" s="3" customFormat="1" ht="14.25" customHeight="1" x14ac:dyDescent="0.2">
      <c r="B83" s="36" t="s">
        <v>27</v>
      </c>
      <c r="C83" s="18" t="s">
        <v>19</v>
      </c>
      <c r="D83" s="18" t="s">
        <v>19</v>
      </c>
      <c r="E83" s="18" t="s">
        <v>19</v>
      </c>
      <c r="F83" s="18" t="s">
        <v>19</v>
      </c>
      <c r="G83" s="18" t="s">
        <v>19</v>
      </c>
      <c r="H83" s="18" t="s">
        <v>19</v>
      </c>
      <c r="I83" s="18" t="s">
        <v>19</v>
      </c>
      <c r="J83" s="76" t="s">
        <v>19</v>
      </c>
      <c r="K83" s="77"/>
      <c r="L83" s="78"/>
      <c r="M83" s="14">
        <v>28.283200000000001</v>
      </c>
      <c r="N83" s="19" t="s">
        <v>19</v>
      </c>
      <c r="O83" s="18" t="s">
        <v>19</v>
      </c>
      <c r="P83" s="18" t="s">
        <v>19</v>
      </c>
      <c r="Q83" s="18" t="s">
        <v>19</v>
      </c>
      <c r="R83" s="68">
        <f>M83</f>
        <v>28.283200000000001</v>
      </c>
      <c r="S83" s="69">
        <v>0</v>
      </c>
      <c r="T83" s="69">
        <v>0</v>
      </c>
      <c r="U83" s="68">
        <f>S83+T83</f>
        <v>0</v>
      </c>
      <c r="Z83" s="22"/>
      <c r="AA83" s="22"/>
      <c r="AB83" s="22"/>
    </row>
    <row r="84" spans="1:256" ht="25.5" customHeight="1" x14ac:dyDescent="0.2">
      <c r="B84" s="40" t="s">
        <v>23</v>
      </c>
      <c r="C84" s="23"/>
      <c r="D84" s="23"/>
      <c r="E84" s="23"/>
      <c r="F84" s="23"/>
      <c r="G84" s="23"/>
      <c r="H84" s="23"/>
      <c r="I84" s="23"/>
      <c r="J84" s="79" t="s">
        <v>24</v>
      </c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80"/>
    </row>
    <row r="85" spans="1:256" ht="15.75" customHeight="1" x14ac:dyDescent="0.2">
      <c r="B85" s="63"/>
      <c r="C85" s="64"/>
      <c r="D85" s="64"/>
      <c r="E85" s="64"/>
      <c r="F85" s="64"/>
      <c r="G85" s="64"/>
      <c r="H85" s="64"/>
      <c r="I85" s="6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</row>
    <row r="86" spans="1:256" customFormat="1" x14ac:dyDescent="0.2">
      <c r="A86" s="60"/>
      <c r="B86" s="61" t="s">
        <v>36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60"/>
      <c r="IP86" s="60"/>
      <c r="IQ86" s="60"/>
      <c r="IR86" s="60"/>
      <c r="IS86" s="60"/>
      <c r="IT86" s="60"/>
      <c r="IU86" s="60"/>
      <c r="IV86" s="60"/>
    </row>
    <row r="87" spans="1:256" customFormat="1" ht="14.25" customHeight="1" x14ac:dyDescent="0.2">
      <c r="A87" s="60"/>
      <c r="B87" s="61" t="s">
        <v>45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</row>
    <row r="88" spans="1:256" customFormat="1" ht="14.25" customHeight="1" x14ac:dyDescent="0.2">
      <c r="A88" s="48"/>
      <c r="B88" s="58" t="s">
        <v>37</v>
      </c>
      <c r="C88" s="58"/>
      <c r="D88" s="58"/>
      <c r="E88" s="58"/>
      <c r="F88" s="58"/>
      <c r="G88" s="58"/>
      <c r="H88" s="58"/>
      <c r="I88" s="5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  <c r="IF88" s="48"/>
      <c r="IG88" s="48"/>
      <c r="IH88" s="48"/>
      <c r="II88" s="48"/>
      <c r="IJ88" s="48"/>
      <c r="IK88" s="48"/>
      <c r="IL88" s="48"/>
      <c r="IM88" s="48"/>
      <c r="IN88" s="48"/>
      <c r="IO88" s="48"/>
      <c r="IP88" s="48"/>
      <c r="IQ88" s="48"/>
      <c r="IR88" s="48"/>
      <c r="IS88" s="48"/>
      <c r="IT88" s="48"/>
      <c r="IU88" s="48"/>
      <c r="IV88" s="48"/>
    </row>
    <row r="89" spans="1:256" x14ac:dyDescent="0.2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</row>
  </sheetData>
  <mergeCells count="158">
    <mergeCell ref="Q29:Q31"/>
    <mergeCell ref="R29:R31"/>
    <mergeCell ref="B7:U7"/>
    <mergeCell ref="C27:E27"/>
    <mergeCell ref="J27:L27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S29:S31"/>
    <mergeCell ref="T29:T31"/>
    <mergeCell ref="U29:U31"/>
    <mergeCell ref="G29:G31"/>
    <mergeCell ref="H29:H31"/>
    <mergeCell ref="I29:I31"/>
    <mergeCell ref="M29:M31"/>
    <mergeCell ref="N29:N31"/>
    <mergeCell ref="O29:O31"/>
    <mergeCell ref="P29:P31"/>
    <mergeCell ref="J32:L32"/>
    <mergeCell ref="J33:L33"/>
    <mergeCell ref="J34:U34"/>
    <mergeCell ref="C37:E37"/>
    <mergeCell ref="J37:L37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G39:G41"/>
    <mergeCell ref="H39:H41"/>
    <mergeCell ref="I39:I41"/>
    <mergeCell ref="M39:M41"/>
    <mergeCell ref="N39:N41"/>
    <mergeCell ref="O39:O41"/>
    <mergeCell ref="P39:P41"/>
    <mergeCell ref="Q39:Q41"/>
    <mergeCell ref="R39:R41"/>
    <mergeCell ref="C47:E47"/>
    <mergeCell ref="J47:L47"/>
    <mergeCell ref="M47:M48"/>
    <mergeCell ref="N47:N48"/>
    <mergeCell ref="O47:O48"/>
    <mergeCell ref="P47:P48"/>
    <mergeCell ref="Q47:Q48"/>
    <mergeCell ref="R47:R48"/>
    <mergeCell ref="S47:S48"/>
    <mergeCell ref="O49:O51"/>
    <mergeCell ref="P49:P51"/>
    <mergeCell ref="Q49:Q51"/>
    <mergeCell ref="R49:R51"/>
    <mergeCell ref="S39:S41"/>
    <mergeCell ref="T39:T41"/>
    <mergeCell ref="U39:U41"/>
    <mergeCell ref="J42:L42"/>
    <mergeCell ref="J43:L43"/>
    <mergeCell ref="J44:U44"/>
    <mergeCell ref="T47:T48"/>
    <mergeCell ref="U47:U48"/>
    <mergeCell ref="Q59:Q61"/>
    <mergeCell ref="R59:R61"/>
    <mergeCell ref="S49:S51"/>
    <mergeCell ref="T49:T51"/>
    <mergeCell ref="U49:U51"/>
    <mergeCell ref="J52:L52"/>
    <mergeCell ref="J53:L53"/>
    <mergeCell ref="J54:U54"/>
    <mergeCell ref="C57:E57"/>
    <mergeCell ref="J57:L57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G49:G51"/>
    <mergeCell ref="H49:H51"/>
    <mergeCell ref="I49:I51"/>
    <mergeCell ref="M49:M51"/>
    <mergeCell ref="N49:N51"/>
    <mergeCell ref="S59:S61"/>
    <mergeCell ref="T59:T61"/>
    <mergeCell ref="U59:U61"/>
    <mergeCell ref="J62:L62"/>
    <mergeCell ref="J63:L63"/>
    <mergeCell ref="J64:U64"/>
    <mergeCell ref="C67:E67"/>
    <mergeCell ref="J67:L67"/>
    <mergeCell ref="M67:M68"/>
    <mergeCell ref="N67:N68"/>
    <mergeCell ref="O67:O68"/>
    <mergeCell ref="P67:P68"/>
    <mergeCell ref="Q67:Q68"/>
    <mergeCell ref="R67:R68"/>
    <mergeCell ref="S67:S68"/>
    <mergeCell ref="U67:U68"/>
    <mergeCell ref="T67:T68"/>
    <mergeCell ref="G59:G61"/>
    <mergeCell ref="H59:H61"/>
    <mergeCell ref="I59:I61"/>
    <mergeCell ref="M59:M61"/>
    <mergeCell ref="N59:N61"/>
    <mergeCell ref="O59:O61"/>
    <mergeCell ref="P59:P61"/>
    <mergeCell ref="G69:G71"/>
    <mergeCell ref="H69:H71"/>
    <mergeCell ref="I69:I71"/>
    <mergeCell ref="M69:M71"/>
    <mergeCell ref="N69:N71"/>
    <mergeCell ref="O69:O71"/>
    <mergeCell ref="P69:P71"/>
    <mergeCell ref="Q69:Q71"/>
    <mergeCell ref="B89:U89"/>
    <mergeCell ref="J74:U74"/>
    <mergeCell ref="R69:R71"/>
    <mergeCell ref="S69:S71"/>
    <mergeCell ref="T69:T71"/>
    <mergeCell ref="U69:U71"/>
    <mergeCell ref="J72:L72"/>
    <mergeCell ref="J73:L73"/>
    <mergeCell ref="C77:E77"/>
    <mergeCell ref="J77:L77"/>
    <mergeCell ref="M77:M78"/>
    <mergeCell ref="N77:N78"/>
    <mergeCell ref="O77:O78"/>
    <mergeCell ref="P77:P78"/>
    <mergeCell ref="Q77:Q78"/>
    <mergeCell ref="R77:R78"/>
    <mergeCell ref="J82:L82"/>
    <mergeCell ref="J83:L83"/>
    <mergeCell ref="J84:U84"/>
    <mergeCell ref="S77:S78"/>
    <mergeCell ref="T77:T78"/>
    <mergeCell ref="U77:U78"/>
    <mergeCell ref="G79:G81"/>
    <mergeCell ref="H79:H81"/>
    <mergeCell ref="I79:I81"/>
    <mergeCell ref="M79:M81"/>
    <mergeCell ref="N79:N81"/>
    <mergeCell ref="O79:O81"/>
    <mergeCell ref="P79:P81"/>
    <mergeCell ref="Q79:Q81"/>
    <mergeCell ref="R79:R81"/>
    <mergeCell ref="S79:S81"/>
    <mergeCell ref="T79:T81"/>
    <mergeCell ref="U79:U81"/>
  </mergeCells>
  <pageMargins left="0.70866141732283472" right="0.11811023622047245" top="0.35433070866141736" bottom="0.15748031496062992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 1 ottobre 2022</vt:lpstr>
      <vt:lpstr>'da 1 ottobre 2022'!Area_stampa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2022-12-07T11:16:41Z</dcterms:modified>
</cp:coreProperties>
</file>